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8755" windowHeight="15150"/>
  </bookViews>
  <sheets>
    <sheet name="Záradék" sheetId="22" r:id="rId1"/>
    <sheet name="Összesítő" sheetId="21" r:id="rId2"/>
    <sheet name="Zsaluzás és állványozás" sheetId="20" r:id="rId3"/>
    <sheet name="Irtás, föld- és sziklamunka" sheetId="19" r:id="rId4"/>
    <sheet name="Síkalapozás" sheetId="18" r:id="rId5"/>
    <sheet name="Helyszíni beton és vasbeton mun" sheetId="17" r:id="rId6"/>
    <sheet name="Előregyártott épületszerkezeti " sheetId="16" r:id="rId7"/>
    <sheet name="Falazás és egyéb kőművesmunka" sheetId="15" r:id="rId8"/>
    <sheet name="Ácsmunka" sheetId="14" r:id="rId9"/>
    <sheet name="Vakolás és rabicolás" sheetId="13" r:id="rId10"/>
    <sheet name="Égéstermék-elvezető rendszerek" sheetId="12" r:id="rId11"/>
    <sheet name="Szárazépítés" sheetId="11" r:id="rId12"/>
    <sheet name="Tetőfedés" sheetId="10" r:id="rId13"/>
    <sheet name="Hideg- és melegburkolatok készí" sheetId="9" r:id="rId14"/>
    <sheet name="Bádogozás" sheetId="8" r:id="rId15"/>
    <sheet name="Fa- és műanyag szerkezet elhely" sheetId="7" r:id="rId16"/>
    <sheet name="Fém nyílászáró és épületlakatos" sheetId="6" r:id="rId17"/>
    <sheet name="Felületképzés" sheetId="5" r:id="rId18"/>
    <sheet name="Szigetelés" sheetId="4" r:id="rId19"/>
  </sheets>
  <calcPr calcId="124519"/>
</workbook>
</file>

<file path=xl/calcChain.xml><?xml version="1.0" encoding="utf-8"?>
<calcChain xmlns="http://schemas.openxmlformats.org/spreadsheetml/2006/main">
  <c r="I26" i="4"/>
  <c r="H26"/>
  <c r="I24"/>
  <c r="H24"/>
  <c r="I22"/>
  <c r="H22"/>
  <c r="I19"/>
  <c r="H19"/>
  <c r="I16"/>
  <c r="H16"/>
  <c r="I14"/>
  <c r="H14"/>
  <c r="I12"/>
  <c r="H12"/>
  <c r="I10"/>
  <c r="H10"/>
  <c r="I8"/>
  <c r="H8"/>
  <c r="I5"/>
  <c r="H5"/>
  <c r="I2"/>
  <c r="I29" s="1"/>
  <c r="C18" i="21" s="1"/>
  <c r="H2" i="4"/>
  <c r="H29" s="1"/>
  <c r="B18" i="21" s="1"/>
  <c r="I5" i="5"/>
  <c r="H5"/>
  <c r="I2"/>
  <c r="H2"/>
  <c r="H7" s="1"/>
  <c r="B17" i="21" s="1"/>
  <c r="B16"/>
  <c r="I4" i="6"/>
  <c r="C16" i="21" s="1"/>
  <c r="H4" i="6"/>
  <c r="I2"/>
  <c r="H2"/>
  <c r="I41" i="7"/>
  <c r="H41"/>
  <c r="I39"/>
  <c r="H39"/>
  <c r="I37"/>
  <c r="H37"/>
  <c r="I35"/>
  <c r="H35"/>
  <c r="I33"/>
  <c r="H33"/>
  <c r="I31"/>
  <c r="H31"/>
  <c r="I29"/>
  <c r="H29"/>
  <c r="I26"/>
  <c r="H26"/>
  <c r="I23"/>
  <c r="H23"/>
  <c r="I20"/>
  <c r="H20"/>
  <c r="I17"/>
  <c r="H17"/>
  <c r="I14"/>
  <c r="H14"/>
  <c r="I11"/>
  <c r="H11"/>
  <c r="I8"/>
  <c r="H8"/>
  <c r="I5"/>
  <c r="H5"/>
  <c r="I2"/>
  <c r="H2"/>
  <c r="I11" i="8"/>
  <c r="H11"/>
  <c r="I8"/>
  <c r="H8"/>
  <c r="H14" s="1"/>
  <c r="B14" i="21" s="1"/>
  <c r="I6" i="8"/>
  <c r="H6"/>
  <c r="I4"/>
  <c r="I14" s="1"/>
  <c r="C14" i="21" s="1"/>
  <c r="H4" i="8"/>
  <c r="I2"/>
  <c r="H2"/>
  <c r="I25" i="9"/>
  <c r="C13" i="21" s="1"/>
  <c r="I22" i="9"/>
  <c r="H22"/>
  <c r="I19"/>
  <c r="H19"/>
  <c r="I16"/>
  <c r="H16"/>
  <c r="I13"/>
  <c r="H13"/>
  <c r="I11"/>
  <c r="H11"/>
  <c r="I9"/>
  <c r="H9"/>
  <c r="I7"/>
  <c r="H7"/>
  <c r="I5"/>
  <c r="H5"/>
  <c r="I2"/>
  <c r="H2"/>
  <c r="C12" i="21"/>
  <c r="I7" i="10"/>
  <c r="I4"/>
  <c r="H4"/>
  <c r="I2"/>
  <c r="H2"/>
  <c r="I5" i="11"/>
  <c r="C11" i="21" s="1"/>
  <c r="H5" i="11"/>
  <c r="B11" i="21" s="1"/>
  <c r="I2" i="11"/>
  <c r="H2"/>
  <c r="B10" i="21"/>
  <c r="I4" i="12"/>
  <c r="C10" i="21" s="1"/>
  <c r="H4" i="12"/>
  <c r="I2"/>
  <c r="H2"/>
  <c r="I6" i="13"/>
  <c r="H6"/>
  <c r="I4"/>
  <c r="H4"/>
  <c r="I2"/>
  <c r="H2"/>
  <c r="H9" s="1"/>
  <c r="B9" i="21" s="1"/>
  <c r="I13" i="14"/>
  <c r="H13"/>
  <c r="I11"/>
  <c r="H11"/>
  <c r="I9"/>
  <c r="H9"/>
  <c r="I7"/>
  <c r="H7"/>
  <c r="I5"/>
  <c r="I16" s="1"/>
  <c r="C8" i="21" s="1"/>
  <c r="H5" i="14"/>
  <c r="I2"/>
  <c r="H2"/>
  <c r="H16" s="1"/>
  <c r="B8" i="21" s="1"/>
  <c r="I15" i="15"/>
  <c r="H15"/>
  <c r="I13"/>
  <c r="H13"/>
  <c r="I10"/>
  <c r="H10"/>
  <c r="I7"/>
  <c r="H7"/>
  <c r="I5"/>
  <c r="H5"/>
  <c r="I2"/>
  <c r="I18" s="1"/>
  <c r="C7" i="21" s="1"/>
  <c r="H2" i="15"/>
  <c r="H18" s="1"/>
  <c r="B7" i="21" s="1"/>
  <c r="I38" i="16"/>
  <c r="H38"/>
  <c r="I35"/>
  <c r="H35"/>
  <c r="I32"/>
  <c r="H32"/>
  <c r="I29"/>
  <c r="H29"/>
  <c r="I26"/>
  <c r="H26"/>
  <c r="I23"/>
  <c r="H23"/>
  <c r="I20"/>
  <c r="H20"/>
  <c r="I17"/>
  <c r="H17"/>
  <c r="I14"/>
  <c r="H14"/>
  <c r="I11"/>
  <c r="H11"/>
  <c r="I8"/>
  <c r="H8"/>
  <c r="I5"/>
  <c r="H5"/>
  <c r="I2"/>
  <c r="I41" s="1"/>
  <c r="C6" i="21" s="1"/>
  <c r="H2" i="16"/>
  <c r="H27" i="17"/>
  <c r="B5" i="21" s="1"/>
  <c r="I24" i="17"/>
  <c r="H24"/>
  <c r="I21"/>
  <c r="H21"/>
  <c r="I18"/>
  <c r="H18"/>
  <c r="I15"/>
  <c r="H15"/>
  <c r="I12"/>
  <c r="H12"/>
  <c r="I10"/>
  <c r="H10"/>
  <c r="I8"/>
  <c r="H8"/>
  <c r="I6"/>
  <c r="H6"/>
  <c r="I4"/>
  <c r="H4"/>
  <c r="I2"/>
  <c r="I27" s="1"/>
  <c r="C5" i="21" s="1"/>
  <c r="H2" i="17"/>
  <c r="C4" i="21"/>
  <c r="I9" i="18"/>
  <c r="I6"/>
  <c r="H6"/>
  <c r="I4"/>
  <c r="H4"/>
  <c r="I2"/>
  <c r="H2"/>
  <c r="H9" s="1"/>
  <c r="B4" i="21" s="1"/>
  <c r="I19" i="19"/>
  <c r="H19"/>
  <c r="I16"/>
  <c r="H16"/>
  <c r="I14"/>
  <c r="H14"/>
  <c r="I12"/>
  <c r="H12"/>
  <c r="I10"/>
  <c r="H10"/>
  <c r="I8"/>
  <c r="H8"/>
  <c r="I6"/>
  <c r="H6"/>
  <c r="I4"/>
  <c r="H4"/>
  <c r="I2"/>
  <c r="H2"/>
  <c r="I10" i="20"/>
  <c r="H10"/>
  <c r="I8"/>
  <c r="H8"/>
  <c r="I6"/>
  <c r="H6"/>
  <c r="I4"/>
  <c r="I13" s="1"/>
  <c r="C2" i="21" s="1"/>
  <c r="H4" i="20"/>
  <c r="I2"/>
  <c r="H2"/>
  <c r="H13" s="1"/>
  <c r="B2" i="21" s="1"/>
  <c r="I43" i="7" l="1"/>
  <c r="C15" i="21" s="1"/>
  <c r="H43" i="7"/>
  <c r="B15" i="21" s="1"/>
  <c r="H7" i="10"/>
  <c r="B12" i="21" s="1"/>
  <c r="H41" i="16"/>
  <c r="B6" i="21" s="1"/>
  <c r="I7" i="5"/>
  <c r="C17" i="21" s="1"/>
  <c r="H25" i="9"/>
  <c r="B13" i="21" s="1"/>
  <c r="I9" i="13"/>
  <c r="C9" i="21" s="1"/>
  <c r="I21" i="19"/>
  <c r="C3" i="21" s="1"/>
  <c r="H21" i="19"/>
  <c r="B3" i="21" s="1"/>
  <c r="C24" i="22" l="1"/>
  <c r="C19" i="21"/>
  <c r="D24" i="22"/>
  <c r="B19" i="21"/>
  <c r="C25" i="22" l="1"/>
  <c r="C26" s="1"/>
  <c r="C27" s="1"/>
</calcChain>
</file>

<file path=xl/sharedStrings.xml><?xml version="1.0" encoding="utf-8"?>
<sst xmlns="http://schemas.openxmlformats.org/spreadsheetml/2006/main" count="581" uniqueCount="311">
  <si>
    <t>Munkanem megnevezése</t>
  </si>
  <si>
    <t>Anyag összege</t>
  </si>
  <si>
    <t>Díj összege</t>
  </si>
  <si>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</si>
  <si>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</si>
  <si>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</si>
  <si>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</si>
  <si>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</si>
  <si>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</si>
  <si>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</si>
  <si>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</si>
  <si>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</si>
  <si>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15-004-1.1.1.2</t>
  </si>
  <si>
    <t>m2</t>
  </si>
  <si>
    <t>Síklemez zsaluzása, alátámasztó állvánnyal, fa zsaluzattal, 3,01-4 m magasság között tornácok feletti vb. fögémhez</t>
  </si>
  <si>
    <t>15-004-21.1.1.1.2.1</t>
  </si>
  <si>
    <t>Gerendazsaluzás, 20-60 cm oldalmagasság között, fa zsaluzattal, alátámasztó állvánnyal, födémzsaluzattal, 3,01-6 m magasság között</t>
  </si>
  <si>
    <t>15-004-31.1</t>
  </si>
  <si>
    <t>Koszorúzsaluzás, párkány nélkül, helyszínen készítve, deszkából, koszorúknál</t>
  </si>
  <si>
    <t>15-005-5.3</t>
  </si>
  <si>
    <t>Íves nyílászsaluzat készítése és elhelyezése, tornácok feletti íves falazáshoz, alátámasztó szerkezettel, bontással</t>
  </si>
  <si>
    <t>15-012-21.1-0023003</t>
  </si>
  <si>
    <t>munkapadló magasságig, pl. KRAUSE Stabilo homlokzati keretállvány 0,75 m padlószélességgel, 6,00 m munkapadló magasságig</t>
  </si>
  <si>
    <t>Munkanem összesen:</t>
  </si>
  <si>
    <r>
      <t>Homlokzati keretállványok, fém keretvázból, szintenkénti pallóterítéssel, korláttal, lábdeszkával, 0,75-1,20 m padlószélességgel, munkapadló távolság 2,50 m, 2,00 kN/m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terhelhetőséggel, állványépítés MSZ és alkalmazástechnikai kézikönyv szerint, 6,00 m</t>
    </r>
  </si>
  <si>
    <t>Zsaluzás és állványozás</t>
  </si>
  <si>
    <t>21-002-1.2</t>
  </si>
  <si>
    <t>m3</t>
  </si>
  <si>
    <t>Humuszos termőréteg, termőföld leszedése, terítése gépi erővel, 18%-os terephajlásig, bármilyen talajban, szállítással, 50,1-200,0 m2 között, átlag 30 cm vastagságban, épület és külső létesítmények helyén</t>
  </si>
  <si>
    <t>21-003-6.1.1</t>
  </si>
  <si>
    <t>21-003-8.1.1.1.2</t>
  </si>
  <si>
    <t>21-004-5.1.2.1</t>
  </si>
  <si>
    <t>Tükörkészítés tömörítés nélkül, sík felületen kézi erővel talajosztály: III. épület helyén és utak, parkolók, egyéb burkolatok alatt</t>
  </si>
  <si>
    <t>21-008-2.1.3</t>
  </si>
  <si>
    <t>Tömörítés bármely tömörítési osztályban gépi erővel, nagy felületen, tömörségi fok: 95%</t>
  </si>
  <si>
    <t>21-011-1.2.1</t>
  </si>
  <si>
    <t>Fejtett föld felrakása szállítóeszközre, géppel, lerakóhelyre szállítással (lerakóhely 5 km-en belül) talajosztály I-IV. (előirányzat)</t>
  </si>
  <si>
    <t>21-011-5-0118007</t>
  </si>
  <si>
    <t>100 m2</t>
  </si>
  <si>
    <t>Elválasztó réteg készítése geotextíliával, pl. REHAU RAUMAT geotextília PP-ből, altalaj függvényében</t>
  </si>
  <si>
    <t>21-011-7.2-0120231</t>
  </si>
  <si>
    <t>Feltöltések alap- és lábazati falak közé és alagsori vagy alá nem pincézett földszinti padozatok alá, az anyag szétterítésével, mozgatásával, kézi döngöléssel - zúzottkő vagy kavics ágyazat lemezalap alá, konzisztenciától függetlenül, kiékelő réteggel</t>
  </si>
  <si>
    <t>együtt - épületen belül</t>
  </si>
  <si>
    <t>21-001-0</t>
  </si>
  <si>
    <t>Homokos kavics feltöltések külső létesítmények (utak, parkolók, járdák, rámpák) alépítményi ágyazataként, építész rétegrendek, valamint közlekedési műszaki leírés szerint, fagyálló védőréteg kiékelésse</t>
  </si>
  <si>
    <r>
      <t>Munkaárok földkiemelése közmű nélküli területen, gépi erővel, kiegészítő kézi munkával, bármely konzisztenciájú, I-IV. oszt. talajban, dúcolás nélkül, sávalapok számára 3,0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szelvényig</t>
    </r>
  </si>
  <si>
    <r>
      <t>Pilléralapok földkiemelése 1 m padka hagyással, kétoldalra kiemelve, depóniába vagy szállítóeszközre rakva, száraz, földnedves talajban, 10,00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alapterületig, 1,50 m mélységig, III. fejtési talajosztályban</t>
    </r>
  </si>
  <si>
    <t>Irtás, föld- és sziklamunka</t>
  </si>
  <si>
    <t>23-003-1.1-0012610</t>
  </si>
  <si>
    <t>23-003-1.2-0112610</t>
  </si>
  <si>
    <t>23-003-2-0222210</t>
  </si>
  <si>
    <t>tételben kiírva</t>
  </si>
  <si>
    <r>
      <t>Beton- és vasbeton sávalapok készítése, darus technológiával, sávalap C20/25-X0V(H)-24-F2 földnedves kavicsbeton keverék CEM 32,5 pc. D</t>
    </r>
    <r>
      <rPr>
        <vertAlign val="subscript"/>
        <sz val="10"/>
        <color indexed="8"/>
        <rFont val="Times New Roman CE"/>
        <charset val="238"/>
      </rPr>
      <t>max</t>
    </r>
    <r>
      <rPr>
        <sz val="10"/>
        <color indexed="8"/>
        <rFont val="Times New Roman CE"/>
        <charset val="238"/>
      </rPr>
      <t xml:space="preserve"> =32 mm, m = 6,8 finomsági modulussal, felső részében statikus terv szerint vasalva (betonacél külön tételben kiírva)</t>
    </r>
  </si>
  <si>
    <r>
      <t>Beton- és vasbeton pilléralap készítése, tornácpilléreknél C25/30-XC2-24/F3 földnedves kavicsbeton keverék CEM 32,5 pc. D</t>
    </r>
    <r>
      <rPr>
        <vertAlign val="subscript"/>
        <sz val="10"/>
        <color indexed="8"/>
        <rFont val="Times New Roman CE"/>
        <charset val="238"/>
      </rPr>
      <t>max</t>
    </r>
    <r>
      <rPr>
        <sz val="10"/>
        <color indexed="8"/>
        <rFont val="Times New Roman CE"/>
        <charset val="238"/>
      </rPr>
      <t xml:space="preserve"> = 32 mm, m = 7,1 finomsági modulussal</t>
    </r>
  </si>
  <si>
    <r>
      <t>Vasalt aljzat készítése szivattyús technológiával, C12/20 - X0v(H)-32/F3 (FN) földnedves kavicsbeton keverék CEM 32,5 pc. D</t>
    </r>
    <r>
      <rPr>
        <vertAlign val="subscript"/>
        <sz val="10"/>
        <color indexed="8"/>
        <rFont val="Times New Roman CE"/>
        <charset val="238"/>
      </rPr>
      <t>max</t>
    </r>
    <r>
      <rPr>
        <sz val="10"/>
        <color indexed="8"/>
        <rFont val="Times New Roman CE"/>
        <charset val="238"/>
      </rPr>
      <t xml:space="preserve"> = 16 mm, m = 6,6 finomsági modulussal, földszinti burkolatok alatt 7 cm, a padlásfödémen 5 cm vastagságban, a hálós vaslat külön</t>
    </r>
  </si>
  <si>
    <t>Síkalapozás</t>
  </si>
  <si>
    <t>31-001-1.1.1-0220010</t>
  </si>
  <si>
    <t>t</t>
  </si>
  <si>
    <t>Betonacél helyszíni szerelése  függőleges vagy vízszintes tartószerkezetbe, lágyacélból, 7 mm átmérőig Betonacél, tekercsben, B 38.24  6 mm</t>
  </si>
  <si>
    <t>31-001-1.1.2-0220040</t>
  </si>
  <si>
    <t>Betonacél helyszíni szerelése  függőleges vagy vízszintes tartószerkezetbe, lágyacélból, 8-12 mm átmérő között Betonacél, tekercsben, B 38.24  10 mm</t>
  </si>
  <si>
    <t>31-001-1.2.1-0220905</t>
  </si>
  <si>
    <t>Betonacél helyszíni szerelése  függőleges vagy vízszintes tartószerkezetbe, bordás betonacélból, 4-10 mm átmérő között, pl. FERALPI hidegen húzott borda nélküli betonacél, 6 m-es szálban, BHS55.50  8 mm</t>
  </si>
  <si>
    <t>31-001-1.2.2-0220621</t>
  </si>
  <si>
    <t>Betonacél helyszíni szerelése  függőleges vagy vízszintes tartószerkezetbe, bordás betonacélból, 12-20 mm átmérő között Bordás betonacél, szálban, B 60.50  12 mm</t>
  </si>
  <si>
    <t>31-001-2-0452001</t>
  </si>
  <si>
    <t>Hegesztett betonacél háló szerelése vasalt aljzatba, 4-es rétegrend szerint, födém vasalt felbetonjába építési síkháló; 5,00 x 2,15 m; 150 x 150 mm osztással átm. 4,00 / 4,00 BHB55.50</t>
  </si>
  <si>
    <t>31-021-1.1.3-0231410</t>
  </si>
  <si>
    <t>31-021-2.2.2-0222810</t>
  </si>
  <si>
    <t>31-021-4.3.2-0231510</t>
  </si>
  <si>
    <t>Sík vagy alulbordás vasbeton lemez készítése, 15°-os hajlásszögig, X0v(H), XC1, XC2, XC3 környezeti osztályú, kissé képlékeny vagy képlékeny konzisztenciájú betonból, betonszivattyús technológiával, vibrátoros tömörítéssel, 12 cm vastagság felett (15 cm)</t>
  </si>
  <si>
    <t>31-021-10.1.1.1-0221110</t>
  </si>
  <si>
    <t>Lépcső készítése betonból, X0b(H), X0v(H), XC1, XC2 környezeti osztályú, földnedves vagy kissé képlékeny konzisztenciájú betonból, helyszíni keveréssel és bedolgozással, kézi csömöszöléssel C16/20 - X0b(H) kissé képlékeny kavicsbeton keverék CEM 42,5 pc.</t>
  </si>
  <si>
    <t>31-030-11.2.1.2-0112110</t>
  </si>
  <si>
    <t>Beton aljzat készítése helyszínen kevert betonból, kisgépes, betonszivattyú továbbítással és kézi bedolgozással, merev aljzatra, tartószerkezetre léccel lehúzva, kavicsbetonból, C 8/10 - C 16/20 kissé képlékeny konzisztenciájú betonból, 6 cm vastagság</t>
  </si>
  <si>
    <r>
      <t>Vasbeton gerenda készítése,  X0v(H), XC1, XC2, XC3 környezeti osztályú,  kissé képlékeny vagy képlékeny konzisztenciájú betonból, kézi bedolgozással, vibrátoros tömörítéssel, 750 cm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keresztmetszet felett C20/25 - X0v(H) kissé képlékeny kavicsbeton</t>
    </r>
  </si>
  <si>
    <r>
      <t>Vasbeton koszorú készítése, X0v(H), XC1, XC2, XC3 környezeti osztályú, kissé képlékeny vagy képlékeny konzisztenciájú betonból, darus-konténeres technológiával, vibrátoros tömörítéssel, 400 cm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keresztmetszet felett C16/20 - X0v(H) képlékeny kavicsbeton</t>
    </r>
  </si>
  <si>
    <r>
      <t>keverék CEM 42,5 pc. D</t>
    </r>
    <r>
      <rPr>
        <vertAlign val="subscript"/>
        <sz val="10"/>
        <color indexed="8"/>
        <rFont val="Times New Roman CE"/>
        <charset val="238"/>
      </rPr>
      <t>max</t>
    </r>
    <r>
      <rPr>
        <sz val="10"/>
        <color indexed="8"/>
        <rFont val="Times New Roman CE"/>
        <charset val="238"/>
      </rPr>
      <t xml:space="preserve"> = 24 mm, m = 6,9 finomsági modulussal</t>
    </r>
  </si>
  <si>
    <r>
      <t>keverék CEM 32,5 pc. D</t>
    </r>
    <r>
      <rPr>
        <vertAlign val="subscript"/>
        <sz val="10"/>
        <color indexed="8"/>
        <rFont val="Times New Roman CE"/>
        <charset val="238"/>
      </rPr>
      <t>max</t>
    </r>
    <r>
      <rPr>
        <sz val="10"/>
        <color indexed="8"/>
        <rFont val="Times New Roman CE"/>
        <charset val="238"/>
      </rPr>
      <t xml:space="preserve"> = 32 mm, m = 7,3 finomsági modulussal</t>
    </r>
  </si>
  <si>
    <r>
      <t>C20/25 - XC1 képlékeny kavicsbeton keverék CEM 42,5 pc. D</t>
    </r>
    <r>
      <rPr>
        <vertAlign val="subscript"/>
        <sz val="10"/>
        <color indexed="8"/>
        <rFont val="Times New Roman CE"/>
        <charset val="238"/>
      </rPr>
      <t>max</t>
    </r>
    <r>
      <rPr>
        <sz val="10"/>
        <color indexed="8"/>
        <rFont val="Times New Roman CE"/>
        <charset val="238"/>
      </rPr>
      <t xml:space="preserve"> = 24 mm, m = 7,0 finomsági modulussal</t>
    </r>
  </si>
  <si>
    <r>
      <t>D</t>
    </r>
    <r>
      <rPr>
        <vertAlign val="subscript"/>
        <sz val="10"/>
        <color indexed="8"/>
        <rFont val="Times New Roman CE"/>
        <charset val="238"/>
      </rPr>
      <t>max</t>
    </r>
    <r>
      <rPr>
        <sz val="10"/>
        <color indexed="8"/>
        <rFont val="Times New Roman CE"/>
        <charset val="238"/>
      </rPr>
      <t xml:space="preserve"> = 16 mm, m = 6,1 finomsági modulussal - bejárati előlépcső, alapozással és egyéb mellékmunkákkal</t>
    </r>
  </si>
  <si>
    <r>
      <t>felett C12/15 - X0b(H) kissé képlékeny kavicsbeton keverék CEM 32,5 pc. D</t>
    </r>
    <r>
      <rPr>
        <vertAlign val="subscript"/>
        <sz val="10"/>
        <color indexed="8"/>
        <rFont val="Times New Roman CE"/>
        <charset val="238"/>
      </rPr>
      <t>max</t>
    </r>
    <r>
      <rPr>
        <sz val="10"/>
        <color indexed="8"/>
        <rFont val="Times New Roman CE"/>
        <charset val="238"/>
      </rPr>
      <t xml:space="preserve"> = 16 mm, m = 6,4 finomsági modulussal - vasalt aljzat 15 cm vastagságban, F4 rétegrend szerint, vasalás külön tételben kiírva</t>
    </r>
  </si>
  <si>
    <t>Helyszíni beton és vasbeton munka</t>
  </si>
  <si>
    <t>320020071283</t>
  </si>
  <si>
    <t>db</t>
  </si>
  <si>
    <t>Előregyártott azonnal terhelhető nyílásáthidaló  elhelyezése (válaszfal áthidalók is), tartószerkezetre, csomóponti kötés nélkül, falazat szélességű áthidaló elemekből vagy több elem  egymás mellé sorolásával, a teherhordó falváll előkészítésével,</t>
  </si>
  <si>
    <t>kiegészítő hőszigetelés elhelyezése nélkül, 0,10 t/db tömegig, égetett agyag-kerámia köpenyes nyílásáthidaló POROTHERM elemmagas nyílásáthidaló, 1,00 m</t>
  </si>
  <si>
    <t>320020071295</t>
  </si>
  <si>
    <t>kiegészítő hőszigetelés elhelyezése nélkül, 0,10 t/db tömegig, égetett agyag-kerámia köpenyes nyílásáthidaló POROTHERM elemmagas nyílásáthidaló, 1,25 m</t>
  </si>
  <si>
    <t>320020071305</t>
  </si>
  <si>
    <t>kiegészítő hőszigetelés elhelyezése nélkül, 0,10 t/db tömegig, égetett agyag-kerámia köpenyes nyílásáthidaló POROTHERM elemmagas nyílásáthidaló, 1,50 m</t>
  </si>
  <si>
    <t>320020071310</t>
  </si>
  <si>
    <t>kiegészítő hőszigetelés elhelyezése nélkül, 0,10 t/db tömegig, égetett agyag-kerámia köpenyes nyílásáthidaló POROTHERM elemmagas nyílásáthidaló, 1,75 m</t>
  </si>
  <si>
    <t>320020071346</t>
  </si>
  <si>
    <t>kiegészítő hőszigetelés elhelyezése nélkül, 0,10 t/db tömegig, égetett agyag-kerámia köpenyes nyílásáthidaló POROTHERM elemmagas nyílásáthidaló, 2,50 m</t>
  </si>
  <si>
    <t>320020071375</t>
  </si>
  <si>
    <t>kiegészítő hőszigetelés elhelyezése nélkül, 0,10 t/db tömegig, égetett agyag-kerámia köpenyes nyílásáthidaló POROTHERM A-10 kerámia burkolatú nyílásáthidaló, 1,50 m</t>
  </si>
  <si>
    <t>320020071380</t>
  </si>
  <si>
    <t>kiegészítő hőszigetelés elhelyezése nélkül, 0,10 t/db tömegig, égetett agyag-kerámia köpenyes nyílásáthidaló POROTHERM A-10 kerámia burkolatú nyílásáthidaló, 1,75 m</t>
  </si>
  <si>
    <t>32-003-1.1.2-0550112</t>
  </si>
  <si>
    <t>Nagyüzemi előregyártású vízszintes tartószerkezeti  elem elhelyezése, előre elkészített gyámolító szerkezetre, kézi erővel, csomóponti kötés nélkül, előregyártott feszített vasbeton födémgerenda elhelyezése, 0,11-0,30 t/db tömeg között LÁBATLANI E7-30</t>
  </si>
  <si>
    <t>jelű beton födémgerenda, falköz: 3,0 m, Cikkszám: 06003000051</t>
  </si>
  <si>
    <t>32-003-1.1.2-0550113</t>
  </si>
  <si>
    <t>Nagyüzemi előregyártású vízszintes tartószerkezeti  elem elhelyezése, előre elkészített gyámolító szerkezetre, kézi erővel, csomóponti kötés nélkül, előregyártott feszített vasbeton födémgerenda elhelyezése, 0,11-0,30 t/db tömeg között LÁBATLANI E7-36</t>
  </si>
  <si>
    <t>jelű beton födémgerenda, falköz: 3,6 m, Cikkszám: 06003600051</t>
  </si>
  <si>
    <t>32-003-1.1.2-0550114</t>
  </si>
  <si>
    <t>Nagyüzemi előregyártású vízszintes tartószerkezeti  elem elhelyezése, előre elkészített gyámolító szerkezetre, kézi erővel, csomóponti kötés nélkül, előregyártott feszített vasbeton födémgerenda elhelyezése, 0,11-0,30 t/db tömeg között LÁBATLANI E7-42</t>
  </si>
  <si>
    <t>jelű beton födémgerenda, falköz: 4,2 m, Cikkszám: 06004200051</t>
  </si>
  <si>
    <t>32-003-1.1.2-0550116</t>
  </si>
  <si>
    <t>Nagyüzemi előregyártású vízszintes tartószerkezeti  elem elhelyezése, előre elkészített gyámolító szerkezetre, kézi erővel, csomóponti kötés nélkül, előregyártott feszített vasbeton födémgerenda elhelyezése, 0,11-0,30 t/db tömeg között LÁBATLANI E7-54</t>
  </si>
  <si>
    <t>jelű beton födémgerenda, falköz: 5,4 m, Cikkszám: 06005400051</t>
  </si>
  <si>
    <t>32-003-1.1.2-0550117</t>
  </si>
  <si>
    <t>Nagyüzemi előregyártású vízszintes tartószerkezeti  elem elhelyezése, előre elkészített gyámolító szerkezetre, kézi erővel, csomóponti kötés nélkül, előregyártott feszített vasbeton födémgerenda elhelyezése, 0,11-0,30 t/db tömeg között LÁBATLANI E7-60</t>
  </si>
  <si>
    <t>jelű beton födémgerenda, falköz: 6,0 m, Cikkszám: 06006000051</t>
  </si>
  <si>
    <t>32-004-1.1.1.3-0012017</t>
  </si>
  <si>
    <t>Üzemben előregyártott béléstest elhelyezése kiselemes E-gerendás födémekbe, gerendák közé, gerendavállakra, a felfekvési egyenetlenséget kiküszöbölő  és az együttdolgozást biztosító habarcsréteg bedolgozásával, szimplán kiosztott vasbeton gerendák közé,</t>
  </si>
  <si>
    <t>kibetonozással 15 kg/db tömeg alatt, beton béléstest KK KAVICS BETON béléstest 500x250x190 mm</t>
  </si>
  <si>
    <t>Előregyártott épületszerkezeti elem elhelyezése és szerelése</t>
  </si>
  <si>
    <t>33-001-1.1.1.3.1.1.2-0110002</t>
  </si>
  <si>
    <t>Teherhordó és kitöltő falazat készítése, égetett agyag-kerámia termékekből, normál elemekből, 380 mm falvastagságban, 250x120x65 mm-es méretű kisméretű tömör téglából vagy kevéslyukú téglából, pillérek közötti boltozatos falazat falazó, meszes</t>
  </si>
  <si>
    <t>cementhabarcsba falazva Kisméretű tömör tégla 250x120x65 mm I.o. M 2,5 (Hf30-cm) falazó, meszes cementhabarcs</t>
  </si>
  <si>
    <t>33-001-1.1.2.3.1.1.1</t>
  </si>
  <si>
    <t>Teherhordó és kitöltő falazat készítése, égetett agyag-kerámia termékekből, nútféderes elemekből, 300 mm falvastagságban, POROTHERM 300x250x240 vagy 300×250×238 mm-es méretű kézi falazóblokkból, falazó, cementes mészhabarcsba falazva</t>
  </si>
  <si>
    <t>330013683613</t>
  </si>
  <si>
    <t>Teherhordó és kitöltő falazat készítése, égetett agyag-kerámia termékekből, nútféderes elemekből, 380 mm falvastagságban, 380x250x238 vagy 375×250×238 mm-es méretű kézi falazóblokkból, falazó, cementes mészhabarcsba falazva POROTHERM 38 N+F nútféderes</t>
  </si>
  <si>
    <t>kézi falazóblokk, 380x250x238 mm, M 1 (Hf10-mc) falazó, cementes mészhabarcs</t>
  </si>
  <si>
    <t>33-001-1.3.6.1.2-0012016</t>
  </si>
  <si>
    <t>Teherhordó és kitöltő falazat készítése, beton, könnyűbeton falazóblokk vagy zsaluzóelem termékekből, 380 mm falvastagságban, kézi falazóblokkból, falazó, meszes cementhabarcsba falazva, pl. KK KAVICS BETON 30 kézi falazoblokk, 300x380x220 mm, M 2,5</t>
  </si>
  <si>
    <t>(Hf30-cm) falazó, meszes cementhabarcs, kibetonozva, statikus terv szerinti vasalattal</t>
  </si>
  <si>
    <t>33-005-1.3.1.4.1-0010208</t>
  </si>
  <si>
    <t>m</t>
  </si>
  <si>
    <t>Pillérfalazat készítése, beton termékekből négyszög keresztmetszettel, 400×400×230 mm-es méretű pillérzsaluzó elemből LEIER Pillérzsaluzó elem 40, méret 40/40/23 cm, Cikkszám: HUTPE5005</t>
  </si>
  <si>
    <t>33-011-1.1.2.1.2.1.1-2132106</t>
  </si>
  <si>
    <t>Válaszfal építése, égetett agyag-kerámia termékekből, nútféderes elemekből, 100 mm falvastagságban, 500x238x100 mm-es méretű POROTHERM válaszfallapból, falazó, cementes mészhabarcsba falazva POROTHERM 10 N+F válaszfallap, 500x238x100 mm, M 1 (Hf10-mc)</t>
  </si>
  <si>
    <t>falazó, cementes mészhabarcs</t>
  </si>
  <si>
    <t>Falazás és egyéb kőművesmunka</t>
  </si>
  <si>
    <t>35-001-1.7-0680041</t>
  </si>
  <si>
    <t>Fűrészelt gerenda 150x200-300x300 mm 3-6.5 m I.o.</t>
  </si>
  <si>
    <t>35-002-3-0192805</t>
  </si>
  <si>
    <t>Párafékező, párazáró fólia terítése 15 cm-es átfedéssel, pl. BRAMAC Veltitech 120 párazáró tetőfólia</t>
  </si>
  <si>
    <t>35-003-1.5-0410051</t>
  </si>
  <si>
    <t>Tetőlécezés égetett agyag tetőcserép  alá, 5/4-es lécből, tetőléc 2-6,5 m hosszú 30/32x48/50 mm (a pontos cserépválasztás után ellenőrizendő).</t>
  </si>
  <si>
    <t>35-003-1.6</t>
  </si>
  <si>
    <t>Tetőlécezés tetőfelület ellenlécezésének elkészítése</t>
  </si>
  <si>
    <t>35-004-1.3</t>
  </si>
  <si>
    <t>Deszkázás ereszdeszkázás gyalult, hornyolt deszkával, hajópadlóval</t>
  </si>
  <si>
    <t>35-011-1.3.2-0211271</t>
  </si>
  <si>
    <t>Faanyag gomba és rovarkártevő elleni megelőző, egyidejűleg égéskésleltető védelme a fedélszék leszabása után  merítéses, bemártásos, fürösztéses technológiával felhordott anyaggal KEMIKÁL TETOL FB égéskésleltető, gomba- és rovarkárosítás elleni,</t>
  </si>
  <si>
    <t>faanyagvédő szer, zöld, műszaki adatlap szerinti kivitelezésben és mennyiségben</t>
  </si>
  <si>
    <r>
      <t>Fa tetőszerkezet - kétállószékes, középszelemenes fedélszék, kontyolt nyeregtetős kialakítással, fűrészelt fenyőfából, a terv szerinti tetőkialakítással, valamennyi kapcsolódó kiegészítő- és mellékmunkával 0,051-0,060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/m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bedolgozott famennyiség között</t>
    </r>
  </si>
  <si>
    <t>Ácsmunka</t>
  </si>
  <si>
    <t>36-003-1.1.1.1.1-0415923</t>
  </si>
  <si>
    <t>Oldalfalvakolat készítése, kézi felhordással, zsákos kiszerelésű szárazhabarcsból, sima, normál mész-cement vakolat, 1,5 cm vastagságban Baumit Uni Vakolat Fehér, Cikkszám: 352201</t>
  </si>
  <si>
    <t>36-003-2.1.1.1.1-0417801</t>
  </si>
  <si>
    <t>Mennyezetvakolat készítése, kézi felhordással, zsákos kiszerelésű szárazhabarcsból, sima, normál mész-cement vakolat, 1,5 cm vastagságban Baumit Uni Vakolat Fehér</t>
  </si>
  <si>
    <t>36-007-9.2-0415421</t>
  </si>
  <si>
    <t>Lábazati vakolatok; díszítő és lábazati műgyantás kötőanyagú vakolatréteg felhordása, kézi erővel, vödrös kiszerelésű anyagból Baumit MosaikPutz (Baumit Mozaik) 060 vakolat 2 mm-es szemcseméret, választott színben (alternatív tétel, teljes hőszigetelő</t>
  </si>
  <si>
    <t>rendszer vékonyvakolat-rétege helyett, a lábazati felületen, 40 cm magasan)</t>
  </si>
  <si>
    <t>Vakolás és rabicolás</t>
  </si>
  <si>
    <t>37-002-2.2-0910014</t>
  </si>
  <si>
    <t>Hátsó szellőzésű, hőszigetelt kémény egy kürtővel, szellőzőkürtővel, 18-20 cm belső átmérő között LEIER kémény egy kürtő, szellőzőkürtővel, LSK 18 S, valamennyi rendszerelemmel, üzembe helyezve, kéményseprő tanusítással</t>
  </si>
  <si>
    <t>Égéstermék-elvezető rendszerek</t>
  </si>
  <si>
    <t>39-001-1.2.3.3-0210201</t>
  </si>
  <si>
    <t xml:space="preserve">CW fém vázszerkezetre szerelt válaszfal hőszigeteléssel, csavarfejek és illesztések glettelve (Q2), 2 x 1 rtg. normál, 15 mm vtg. gipszkarton borítással, egyszeres, sűrített, (30 vagy 31,3 cm bordatávolság) CW 100-06 mm vtg. tartóvázzal KNAUF A 15 normál </t>
  </si>
  <si>
    <t>építőlemez, 15,0 mm HRAK 1250/2000 Cikksz: 31407120, nyílások kialakításával ásványi szálas hőszigetelés</t>
  </si>
  <si>
    <t>Szárazépítés</t>
  </si>
  <si>
    <t>41-003-19.21.2-0117070</t>
  </si>
  <si>
    <t>Beton tetőcserép fedéseknél (Terran Renova) szellőztetés, szellőzőelem, szellőzőszalag vagy lezárófésű elhelyezése</t>
  </si>
  <si>
    <t>41-004-1.1.1-0135071</t>
  </si>
  <si>
    <t>Egyszeres fedés oldalhornyos betoncserepekkel, hullámos, sima vagy homokszórt felületű, szennyeződésgátló bevonattal ellátva, 45° tetőhajlásszögig Terran Renova tetőcserép 1/1, terrakotta vagy ó-vörös, a teljes rendszer elemeiből, alkalmazástechnikai</t>
  </si>
  <si>
    <t>előírások szerint, kiegészítő és mellékmunkákkal, gerinc- és vápakialakításokkal</t>
  </si>
  <si>
    <t>Tetőfedés</t>
  </si>
  <si>
    <t>00-022-2.1.1.1.3-0313021</t>
  </si>
  <si>
    <t>Lábazatburkolat készítése, beltérben, mázas kerámiával, egyenes, egysoros kivitelben, 3-5 mm ragasztóba rakva, 1-10 mm fugaszélességgel, 10 cm magasságig, 25×25 - 40×40 cm közötti lapmérettel, pl. MAPEI Keraflex Light S1 C2TE S1 cementkötésű</t>
  </si>
  <si>
    <t>ragasztóhabarcs, szürke, Ultracolor Plus fugázóhabarcs, fehér - előirányzat, pontosítandó az építtető igényei szerint!</t>
  </si>
  <si>
    <t>42-011-2.1.1.3.1-0212044</t>
  </si>
  <si>
    <t>Hideg- és meleg padlóburkolat hordozószerkezetének felületelőkészítése beltérben, beton alapfelületen simító felületkiegyenlítés készítése 5 mm átlagos rétegvastagságban, pl. LB-Knauf NIVOPLUS/Padlókiegyenlítő 3-15 mm, Csz: K00618001</t>
  </si>
  <si>
    <t>420112896662</t>
  </si>
  <si>
    <t>Padlóburkolat hordozószerkezetének felületelőkészítése kültérben, hőterhelt felületen beton alapfelületen felületelőkészítő alapozó és tapadóhíd felhordása egy rétegben MAPEI Eco Prim Grip akrilgyanta-bázisú, szilikahomok tartalmú vizesdiszperziós alapozó</t>
  </si>
  <si>
    <t>42-011-2.2.1.2-0314000</t>
  </si>
  <si>
    <t>Padlóburkolat hordozószerkezetének felületelőkészítése kültérben, hőterhelt felületen beton alapfelületen kenhető víz- és páraszigetelés felhordása egy rétegben,  hajlaterősítő szalag elhelyezésével, pl. MUREXIN PD 1K Profi vastagfólia</t>
  </si>
  <si>
    <t>42-011-2.2.1.4.1-0313033</t>
  </si>
  <si>
    <t>Padlóburkolat hordozószerkezetének felületelőkészítése kültérben, hőterhelt felületen beton alapfelületen önterülő felületkiegyenlítés készítése 5 mm átlagos rétegvastagságban, pl. MAPEI Planex kültéri, önterülő, aljzatkiegyenlítő simítóhabarcs</t>
  </si>
  <si>
    <t>42-012-1.1.1.1.1.3-0313022</t>
  </si>
  <si>
    <t>Fal-, pillér-, oszlopburkolat készítése beltérben, tégla, beton, vakolt alapfelületen, mázas kerámiával, kötésben vagy hálósan, 3-5 mm vtg. ragasztóba rakva, 1-10 mm fugaszélességgel, 15x15 - 30x30 cm közötti lapmérettel, pl. MAPEI Ultralite S2 C2E S2</t>
  </si>
  <si>
    <t>egykomponensű, cementes ragasztóhabarcs, szürke, Ultracolor Plus fugázó, fehér - előirányzat, építtetői igények alapján pontosítandó!</t>
  </si>
  <si>
    <t>42-022-1.2.1.1.1.3-0313020</t>
  </si>
  <si>
    <t>Padlóburkolat készítése, beltérben gres-jellegű kerámiával, kötésben vagy hálósan, 3-5 mm vtg. ragasztóba rakva, 1-10 mm fugaszélességgel, 25x25 -  40x40 cm közötti lapmérettel, pl. MAPEI Keraflex Easy C2E cementkötésű ragasztóhabarcs, szürke, Kerapoxy</t>
  </si>
  <si>
    <t>IEG epoxigyanta fugázó, cementszürke - előirányzat, pontosítandó az építtető igényei szerint!</t>
  </si>
  <si>
    <t>42-022-1.2.3.2.1.1-0313020</t>
  </si>
  <si>
    <t>Padlóburkolat készítése, kültérben, hőterhelt felületen, kenhető szigetelésre, gres, kőporcelán lappal, kötésben vagy hálósan, 3-5 mm vtg. ragasztóba rakva, 1-10 mm fugaszélességgel, 20x20 - 40x40 cm közötti lapmérettel, pl. MAPEI Keraflex Easy C2E</t>
  </si>
  <si>
    <t>cementkötésű ragasztóhabarcs, szürke, Kerapoxy IEG epoxigyanta fugázó, cementszürke</t>
  </si>
  <si>
    <t>42-022-2.2.2.2.1-0313020</t>
  </si>
  <si>
    <t>Lábazatburkolat készítése, kültérben, gres, kőporcelán lappal, lépcsős kivitelben, ragasztva, 3-5 mm ragasztóba rakva, 1-10 mm fugaszélességgel, 20 cm magasságig, 20x20 - 40×40 cm közötti lapmérettel, pl. MAPEI Keraflex Easy C2E cementkötésű</t>
  </si>
  <si>
    <t>ragasztóhabarcs, szürke, Kerapoxy IEG epoxigyanta fugázó, cementszürke</t>
  </si>
  <si>
    <t>Hideg- és melegburkolatok készítése, aljzat előkészítés</t>
  </si>
  <si>
    <t>43-002-1.1-0147124</t>
  </si>
  <si>
    <t>Függőereszcsatorna szerelése, félkörszelvényű, bármilyen kiterített szélességben, minősített ötvözött, bevonatos acéllemazből Lindab 40-es függőereszcsatorna, , 0,7 mm/3 m, kiegészítőkkel, végzáróval, kampókkal</t>
  </si>
  <si>
    <t>43-002-11.1-0147182</t>
  </si>
  <si>
    <t>Lefolyócső szerelése kör keresztmetszettel, bármilyen kiterített szélességgel, minősített ötvözött bevonatos acéllemezből Lindab antracit átm. 100 mm, hattyúnyakkal, kiegészítőkkel</t>
  </si>
  <si>
    <t>43-003-1.1.1.1-0995065</t>
  </si>
  <si>
    <t>Ereszszegély szerelése keményhéjalású tetőhöz, minősített ötvözött horganylemezből, 40 cm kiterített szélességig Ereszszegély Lindab ötvözött bevonatos acéllemezből, 0,65 mm vtg., patina felületű, Ksz: 25 cm</t>
  </si>
  <si>
    <t>43-003-5.1.2.3-0993304</t>
  </si>
  <si>
    <t>Kéményszegély szerelése keményhéjalású tetőhöz, színes műanyagbevonatú horganyzott acéllemezből, 50 cm kiterített szélességgel LINDAB Seamline FOP szegély tűzihorganyzott acél + Classic bevonat, standard színben, 0,7 mm vtg., kiterített szélesség:</t>
  </si>
  <si>
    <t>601-650 mm</t>
  </si>
  <si>
    <t>43-003-7.1.2.2-0144542</t>
  </si>
  <si>
    <t>Hajlatbádogozás korcolt kivitelben, kiselemes vagy táblás tetőfedő rendszerhez, egyenes kivitelben, színes műanyagbevonatú horganyzott acéllemezből, 66-80 cm kiterített szélességgel LINDAB Seamline SRP Click RD 25/38 vápalemez, hossz: 2000 mm, 0,5 mm</t>
  </si>
  <si>
    <t>vtg., Classic matt bevonattal, standard színben</t>
  </si>
  <si>
    <t>Bádogozás</t>
  </si>
  <si>
    <t>440111930462</t>
  </si>
  <si>
    <t xml:space="preserve">Műanyag kültéri nyílászárók elhelyezése előre kihagyott falnyílásba, hőszigetelt, fokozott légzárású bejárati ajtó, tömítés nélkül (szerelvényezve, finom beállítással), 5,01-10,00 m kerület között FENSTHERM BRILL Befelé nyíló üvegezett bejárati ajtó/ fix </t>
  </si>
  <si>
    <t>felülvilágítóval, 5 kamrás VEKA SOFTLINE 70 AD PVC profil, uw&lt;1,4 W/m2K, mérete: 100 x  210+30 cm</t>
  </si>
  <si>
    <t>440111930474</t>
  </si>
  <si>
    <t>felülvilágítóval, 5 kamrás VEKA SOFTLINE 70 AD PVC profil, uw&lt;1,4 W/m2K, mérete: 110 x  210+30 cm</t>
  </si>
  <si>
    <t>44-011-1.1.1-0167431</t>
  </si>
  <si>
    <t>Műanyag kültéri nyílászárók elhelyezése előre kihagyott falnyílásba, hőszigetelt, fokozott légzárású bejárati ajtó, tömítés nélkül (szerelvényezve, finom beállítással), 5,01-10,00 m kerület között FENSTHERM BRILL Kifelé nyíló, tele paneles  bejárati</t>
  </si>
  <si>
    <t>ajtó/ fix felülvilágítóval, 5 kamrás VEKA SOFTLINE 70 AD PVC profil, uw&lt;1,4 W/m2K, mérete: 90 x  210+30 cm</t>
  </si>
  <si>
    <t>44-011-1.1.1-0167432</t>
  </si>
  <si>
    <t xml:space="preserve">Műanyag kültéri nyílászárók elhelyezése előre kihagyott falnyílásba, hőszigetelt, fokozott légzárású bejárati ajtó, tömítés nélkül (szerelvényezve, finom beállítással), 5,01-10,00 m kerület között FENSTHERM BRILL Kifelé nyíló tele pa neles bejárati ajtó/ </t>
  </si>
  <si>
    <t>fix felülvilágítóval, 5 kamrás VEKA SOFTLINE 70 AD PVC profil, uw&lt;1,4 W/m2K, mérete: 100 x  210+30 cm</t>
  </si>
  <si>
    <t>440121931321</t>
  </si>
  <si>
    <t>Műanyag kültéri nyílászárók, hőszigetelt, fokozott légzárású ablak elhelyezése előre kihagyott falnyílásba, tömítés nélkül (szerelvényezve, finombeállítással), 4,00 m kerületig, ötkamrás profil, egyszárnyú, bukó-nyíló FENSTHERM BRILL bukó-nyíló ablak, 5</t>
  </si>
  <si>
    <t>kamrás VEKA SOFTLINE 70 AD PVC profil, uw&lt;1,4 W/m2K, mérete: 60 x  60 cm</t>
  </si>
  <si>
    <t>440123840442</t>
  </si>
  <si>
    <t xml:space="preserve">Műanyag kültéri nyílászárók, hőszigetelt, fokozott légzárású ablak elhelyezése előre kihagyott falnyílásba, tömítés nélkül (szerelvényezve, finombeállítással), 4,00 m kerületig, ötkamrás profil, egyszárnyú, bukó-nyíló FENSTHERM FUTURE bukó-nyíló ablak, 5 </t>
  </si>
  <si>
    <t>kamrás PROFINE 76 PVC profil, Uw&lt;1,15 W/m2K, mérete: 90 x 60 cm</t>
  </si>
  <si>
    <t>440121931626</t>
  </si>
  <si>
    <t>Műanyag kültéri nyílászárók, hőszigetelt, fokozott légzárású ablak elhelyezése előre kihagyott falnyílásba, tömítés nélkül (szerelvényezve, finombeállítással), 4,00 m kerület felett ötkamrás profil, egyszárnyú, bukó-nyíló FENSTHERM BRILL bukó-nyíló</t>
  </si>
  <si>
    <t>ablak, 5 kamrás VEKA SOFTLINE 70 AD PVC profil, uw&lt;1,4 W/m2K, mérete: 90 x  150 cm</t>
  </si>
  <si>
    <t>44-012-1.1.2.5.1-0167083</t>
  </si>
  <si>
    <t>ablak, 5 kamrás VEKA SOFTLINE 70 AD PVC profil, uw&lt;1,4 W/m2K, mérete: 110 x  150 cm</t>
  </si>
  <si>
    <t>440121932270</t>
  </si>
  <si>
    <t>Műanyag kültéri nyílászárók, hőszigetelt, fokozott légzárású ablak elhelyezése előre kihagyott falnyílásba, tömítés nélkül (szerelvényezve, finombeállítással), 4,00 m kerület felett ötkamrás profil, kétszárnyú vagy többszárnyú, középnyíló bukó-nyíló</t>
  </si>
  <si>
    <t>FENSTHERM BRILL váltószárnyas nyíló-bukónyíló ablak, 5 kamrás VEKA SOFTLINE 70 AD PVC profil, uw&lt;1,4 W/m2K, mérete: 150 x  150 cm</t>
  </si>
  <si>
    <t>44-001-0</t>
  </si>
  <si>
    <t>Kész falnyílásba utólag szerelt belső műanyag ajtó, színes tokkal, fehér tele lappal, konszignáció szerint, névleges méret: 75/210, elhelyezéssel, beállítással, valamennyi szükséges kiegészítő- és mellékmunkával</t>
  </si>
  <si>
    <t>44-002-0</t>
  </si>
  <si>
    <t>Kész falnyílásba utólag szerelt belső műanyag ajtó, színes tokkal, fehér tele lappal, konszignáció szerint, névleges méret: 90/210, elhelyezéssel, beállítással, valamennyi szükséges kiegészítő- és mellékmunkával</t>
  </si>
  <si>
    <t>44-003-0</t>
  </si>
  <si>
    <t>Kész falnyílásba utólag szerelt belső műanyag ajtó, színes tokkal, fehér tele lappal, konszignáció szerint, névleges méret: 110/210, elhelyezéssel, beállítással, valamennyi szükséges kiegészítő- és mellékmunkával</t>
  </si>
  <si>
    <t>44-004-0</t>
  </si>
  <si>
    <t>fm</t>
  </si>
  <si>
    <t>Porszórt felületű alumínium lemez külső ablakpárkány elhelyezése, végzárókkal, ablakokkal megegyező fehér színben - előirányzat, pontosítás a kiviteli terv konszignálása szerint</t>
  </si>
  <si>
    <t>44-005-0</t>
  </si>
  <si>
    <t>Műanyag belső ablakkönyöklő elhelyezése, kerekített profillal, végzárókkal, ablakokkal megegyező fehér színben - előirányzat, pontosítás a kiviteli terv konszignálása szerint</t>
  </si>
  <si>
    <t>44-101-0</t>
  </si>
  <si>
    <t>Födémbe épített hőszigetelt, lehúzható padlásfeljáró ajtó elhelyezése. A tétel előirányzat, pontos mérete a kiviteli födémterv alapján határozható meg.</t>
  </si>
  <si>
    <t>44-102-0</t>
  </si>
  <si>
    <t>A kémény melletti káményseprő-kibúvó ablak elhelyezése, kb. 78/78-as méretben, a kémény eléréséhez szükséges kiegészítőkkel.</t>
  </si>
  <si>
    <t>Fa- és műanyag szerkezet elhelyezése</t>
  </si>
  <si>
    <t>45-004-2-0180301</t>
  </si>
  <si>
    <t>Lépcsőkorlát elhelyezése fészekbe vagy kőcsavaros rögzítéssel Acélcső korlát, 51 mm átmérőjű kézfogóval, alatta osztásokkal, porszórt felülettel, lakatos konszignáció szerint</t>
  </si>
  <si>
    <t>Fém nyílászáró és épületlakatos-szerkezet elhelyezése</t>
  </si>
  <si>
    <t>470001589575</t>
  </si>
  <si>
    <t>Belső festéseknél felület előkészítése, részmunkák; felület glettelése zsákos kiszerelésű anyagból (alapozóval, sarokvédelemmel), bármilyen padozatú helyiségben, vakolt felületen, 1,5 mm vastagságban tagolt felületen Rigips Rimano 0-3 belsőtéri</t>
  </si>
  <si>
    <t>nagyszilárdságú glettelő gipsz</t>
  </si>
  <si>
    <t>47-011-1.5.1.1.1-0159008</t>
  </si>
  <si>
    <t>Diszperziós falfestések, korszerű gyári készrekevert fehér vagy színes diszperziós festékkel, egy színben, tagolatlan sima felületen, mennyezeten is két rétegben, beltéri falfesték</t>
  </si>
  <si>
    <t>Felületképzés</t>
  </si>
  <si>
    <t>48-002-1.2.1.1.2-0099014</t>
  </si>
  <si>
    <t>Talajnedvesség elleni szigetelés; Falszigetelés, vízszintes felületen, egy rétegben, minimum 4,0 mm vastag elasztomerbitumenes (SBS modifikált vagy SBS/oxidált duo) lemezzel, aljzathoz foltonként vagy sávokban olvasztásos ragasztással, átlapolásoknál</t>
  </si>
  <si>
    <t>teljes felületű hegesztéssel fektetve, pl. VILLAS E-G 4 F/K Extra, üvegszövet hordozórétegű, 4 mm vastagságú, elasztomerbitumenes (SBS modifikált) lemez</t>
  </si>
  <si>
    <t>48-007-21.21.2-0093212</t>
  </si>
  <si>
    <t>Külső lábazati fal (zsaluzóblokk) kétoldali hőszigetelése Hőszigetelések épületlábazaton vagy koszorún, foltonként ragasztva vagy megtámasztva (rögzítés külön tételben), egy rétegben, expandált polisztirolhab lemezzel BACHL Perimeter DS formahabosított</t>
  </si>
  <si>
    <t>polisztirolhab (EPS) hőszigetelő lemez, 600x1250x60 mm</t>
  </si>
  <si>
    <t>48-007-41.1.1.1.4</t>
  </si>
  <si>
    <t>Talajon fekvő padló padlószerkezetbe hőszigetelő anyag elhelyezése, vízszintes felületen, aljzatbeton alá, úsztató rétegként, terhelhető expandált polisztirol keményhab hőszigetelő lemez, pl. Austrotherm AT-N100, 8 cm vastagságban, rögzítéssel</t>
  </si>
  <si>
    <t>48-007-41.2.3-0113484</t>
  </si>
  <si>
    <t>Padló peremszigetelés elhelyezése úsztatott aljzatbeton esetén, extrudált polietilén szigetelő szalaggal, pl. AUSTROTHERM AT-PE sáv 10/100+30 mm</t>
  </si>
  <si>
    <t>48-007-51.1.1-0094331</t>
  </si>
  <si>
    <t>Hőhidak hőszigetelése koszorúnál és gerendáknál zsaluzatban elhelyezve, pl Austrotherm Expert fix XPS minőségű homlokzati hőszigetelő lemez, 8 cm vastagságban, rögzítéssel</t>
  </si>
  <si>
    <t>48-007-56.1.3.1-0113544</t>
  </si>
  <si>
    <t>Párazáró- és párafékező rétegek elhelyezése rögzítéssel rétegtervek szerint</t>
  </si>
  <si>
    <t>48-010-1.1.1.1</t>
  </si>
  <si>
    <t>Homlokzati hőszigetelés, üvegszövetháló-erősítéssel, egyenes él-képzésű, 10 cm vastag normál homlokzati EPS hőszigetelő lapokkal, ragasztópaszta + cementből képzett ragasztóba, hálózással, tagolatlan, sík, függőleges falon, ablakok és ajtók körül</t>
  </si>
  <si>
    <t>színhatárképzéssel, homlokzati tervek szerint. A tétel tartalmaz minden rendszerelemet, (rögzítés, profilok, stb) valamint minden kiegészítő- és mellékmunkát, választott színű és struktúrájú vékonyvakolattal</t>
  </si>
  <si>
    <t>48-014-4.2-0211252</t>
  </si>
  <si>
    <t>Üzemi-használati víz elleni, víznyomásnak nem kitett helyzetű,  kerámia vagy GRES lapburkolat alatti függőleges falszigetelés bevonatszigeteléssel, két rétegben, minimum 1,0 mm száraz rétegvastagságú, kétkomponensű ún. "folyékony fóliával" (rugalmas</t>
  </si>
  <si>
    <t>műanyagdiszperzió) glettvassal vagy hengerrel felhordva, pl. KEMIKÁL SORIFLEX 2K folyékony fólia kül- és beltérre, flexibilis, fagyálló</t>
  </si>
  <si>
    <t>48-001-0</t>
  </si>
  <si>
    <t>Padlásfödém fölső szigetelése hideg padlástér felé 2 réteg, összesen 25 cm vastag lépésálló polisztirol hőszigetelőlemezzel, rögzítve</t>
  </si>
  <si>
    <t>48-002-0</t>
  </si>
  <si>
    <t>Technológiai elválasztó szigetelések elhelyezése rétegrendek szerint</t>
  </si>
  <si>
    <t>48-010-2</t>
  </si>
  <si>
    <t>Homlokzati hőszigetelés, üvegszövetháló-erősítéssel, egyenes él-képzésű, 5 cm vastag normál homlokzati XPS hőszigetelő lapokkal, ragasztópaszta + cementből képzett ragasztóba, hálózással, tagolatlan, sík, függőleges falon, ablakok és ajtók körül</t>
  </si>
  <si>
    <t>színhatárképzéssel, homlokzati tervek szerint. A tétel tartalmaz minden rendszerelemet, (rögzítés, profilok, stb) valamint minden kiegészítő- és mellékmunkát, választott színű és struktúrájú vékonyvakolattal (lábazati rész)</t>
  </si>
  <si>
    <t>Szigetelés</t>
  </si>
  <si>
    <t>Összesen:</t>
  </si>
  <si>
    <t>Jelen költségvetés nem tartalmazza az épületgépészeti és a villamos munkákat, melyekről a kiviteli tervek alapján külön költségvetés készül.</t>
  </si>
  <si>
    <t xml:space="preserve">Név: Tomajmonostora Önkormányzata      </t>
  </si>
  <si>
    <t xml:space="preserve">                                       </t>
  </si>
  <si>
    <t xml:space="preserve">5324 Tomajmonostora, Petőfi u. 5.      </t>
  </si>
  <si>
    <t xml:space="preserve">Cím: 5324 Tomajmonostora               </t>
  </si>
  <si>
    <t xml:space="preserve"> Kelt: 2017. július                    </t>
  </si>
  <si>
    <t xml:space="preserve">Széchenyi u. 63.                       </t>
  </si>
  <si>
    <t xml:space="preserve"> Szám:                                 </t>
  </si>
  <si>
    <t xml:space="preserve"> KSH besorolás:                        </t>
  </si>
  <si>
    <t xml:space="preserve"> Teljesítés:                           </t>
  </si>
  <si>
    <t xml:space="preserve">A munka leírása: Háziorvosi rendelő,   </t>
  </si>
  <si>
    <t xml:space="preserve"> Készítette: Barta Jenő építész tervező</t>
  </si>
  <si>
    <t xml:space="preserve">terhesgondozó és védőnői szolgálat                                            </t>
  </si>
  <si>
    <t xml:space="preserve">                                                                              </t>
  </si>
  <si>
    <t xml:space="preserve">Készült: az épület engedélyezési tervdokumentációja alapján                   </t>
  </si>
  <si>
    <t>Költségvetés főösszesítő</t>
  </si>
  <si>
    <t>Megnevezés</t>
  </si>
  <si>
    <t>Anyagköltség</t>
  </si>
  <si>
    <t>Díjköltség</t>
  </si>
  <si>
    <t>1. Építmény közvetlen költségei</t>
  </si>
  <si>
    <t>2.1 ÁFA vetítési alap</t>
  </si>
  <si>
    <t>2.2 ÁFA</t>
  </si>
  <si>
    <t>3.  A munka ára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</si>
</sst>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38"/>
      <scheme val="minor"/>
    </font>
    <font>
      <sz val="10"/>
      <color indexed="8"/>
      <name val="Times New Roman CE"/>
      <charset val="238"/>
    </font>
    <font>
      <vertAlign val="superscript"/>
      <sz val="10"/>
      <color indexed="8"/>
      <name val="Times New Roman CE"/>
      <charset val="238"/>
    </font>
    <font>
      <vertAlign val="subscript"/>
      <sz val="10"/>
      <color indexed="8"/>
      <name val="Times New Roman CE"/>
      <charset val="238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4" fillId="0" borderId="0" xfId="0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1" xfId="0" applyFont="1" applyBorder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5" fillId="0" borderId="0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/>
    </xf>
    <xf numFmtId="0" fontId="6" fillId="0" borderId="2" xfId="0" applyFont="1" applyBorder="1" applyAlignment="1">
      <alignment vertical="top"/>
    </xf>
    <xf numFmtId="10" fontId="6" fillId="0" borderId="2" xfId="0" applyNumberFormat="1" applyFont="1" applyBorder="1" applyAlignment="1">
      <alignment vertical="top"/>
    </xf>
    <xf numFmtId="0" fontId="6" fillId="0" borderId="0" xfId="0" applyFont="1" applyAlignment="1">
      <alignment horizontal="left" vertical="top"/>
    </xf>
    <xf numFmtId="0" fontId="6" fillId="0" borderId="2" xfId="0" applyFont="1" applyBorder="1" applyAlignment="1">
      <alignment horizontal="right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1"/>
  <sheetViews>
    <sheetView tabSelected="1" workbookViewId="0">
      <selection activeCell="B19" sqref="B19"/>
    </sheetView>
  </sheetViews>
  <sheetFormatPr defaultRowHeight="15.75"/>
  <cols>
    <col min="1" max="1" width="36.42578125" style="10" customWidth="1"/>
    <col min="2" max="2" width="10.7109375" style="10" customWidth="1"/>
    <col min="3" max="4" width="15.7109375" style="10" customWidth="1"/>
    <col min="5" max="16384" width="9.140625" style="10"/>
  </cols>
  <sheetData>
    <row r="1" spans="1:4" s="15" customFormat="1">
      <c r="A1" s="21"/>
      <c r="B1" s="21"/>
      <c r="C1" s="21"/>
      <c r="D1" s="21"/>
    </row>
    <row r="2" spans="1:4" s="15" customFormat="1">
      <c r="A2" s="21"/>
      <c r="B2" s="21"/>
      <c r="C2" s="21"/>
      <c r="D2" s="21"/>
    </row>
    <row r="3" spans="1:4" s="15" customFormat="1">
      <c r="A3" s="21"/>
      <c r="B3" s="21"/>
      <c r="C3" s="21"/>
      <c r="D3" s="21"/>
    </row>
    <row r="4" spans="1:4">
      <c r="A4" s="20"/>
      <c r="B4" s="20"/>
      <c r="C4" s="20"/>
      <c r="D4" s="20"/>
    </row>
    <row r="5" spans="1:4">
      <c r="A5" s="20"/>
      <c r="B5" s="20"/>
      <c r="C5" s="20"/>
      <c r="D5" s="20"/>
    </row>
    <row r="6" spans="1:4">
      <c r="A6" s="20"/>
      <c r="B6" s="20"/>
      <c r="C6" s="20"/>
      <c r="D6" s="20"/>
    </row>
    <row r="7" spans="1:4">
      <c r="A7" s="20"/>
      <c r="B7" s="20"/>
      <c r="C7" s="20"/>
      <c r="D7" s="20"/>
    </row>
    <row r="9" spans="1:4">
      <c r="A9" s="10" t="s">
        <v>289</v>
      </c>
      <c r="C9" s="10" t="s">
        <v>290</v>
      </c>
    </row>
    <row r="10" spans="1:4">
      <c r="A10" s="10" t="s">
        <v>291</v>
      </c>
      <c r="C10" s="10" t="s">
        <v>290</v>
      </c>
    </row>
    <row r="11" spans="1:4">
      <c r="A11" s="10" t="s">
        <v>292</v>
      </c>
      <c r="C11" s="10" t="s">
        <v>293</v>
      </c>
    </row>
    <row r="12" spans="1:4">
      <c r="A12" s="10" t="s">
        <v>294</v>
      </c>
      <c r="C12" s="10" t="s">
        <v>295</v>
      </c>
    </row>
    <row r="13" spans="1:4">
      <c r="A13" s="10" t="s">
        <v>290</v>
      </c>
      <c r="C13" s="10" t="s">
        <v>296</v>
      </c>
    </row>
    <row r="14" spans="1:4">
      <c r="A14" s="10" t="s">
        <v>290</v>
      </c>
      <c r="C14" s="10" t="s">
        <v>297</v>
      </c>
    </row>
    <row r="15" spans="1:4">
      <c r="A15" s="10" t="s">
        <v>298</v>
      </c>
      <c r="C15" s="10" t="s">
        <v>299</v>
      </c>
    </row>
    <row r="16" spans="1:4">
      <c r="A16" s="10" t="s">
        <v>300</v>
      </c>
    </row>
    <row r="17" spans="1:4">
      <c r="A17" s="10" t="s">
        <v>301</v>
      </c>
    </row>
    <row r="18" spans="1:4">
      <c r="A18" s="10" t="s">
        <v>301</v>
      </c>
    </row>
    <row r="19" spans="1:4">
      <c r="A19" s="10" t="s">
        <v>302</v>
      </c>
    </row>
    <row r="20" spans="1:4">
      <c r="A20" s="10" t="s">
        <v>301</v>
      </c>
    </row>
    <row r="22" spans="1:4">
      <c r="A22" s="22" t="s">
        <v>303</v>
      </c>
      <c r="B22" s="22"/>
      <c r="C22" s="22"/>
      <c r="D22" s="22"/>
    </row>
    <row r="23" spans="1:4">
      <c r="A23" s="16" t="s">
        <v>304</v>
      </c>
      <c r="B23" s="16"/>
      <c r="C23" s="19" t="s">
        <v>305</v>
      </c>
      <c r="D23" s="19" t="s">
        <v>306</v>
      </c>
    </row>
    <row r="24" spans="1:4">
      <c r="A24" s="16" t="s">
        <v>307</v>
      </c>
      <c r="B24" s="16"/>
      <c r="C24" s="16">
        <f>ROUND(SUM(Összesítő!B2:B18),0)</f>
        <v>0</v>
      </c>
      <c r="D24" s="16">
        <f>ROUND(SUM(Összesítő!C2:C18),0)</f>
        <v>0</v>
      </c>
    </row>
    <row r="25" spans="1:4">
      <c r="A25" s="10" t="s">
        <v>308</v>
      </c>
      <c r="C25" s="23">
        <f>ROUND(C24+D24,0)</f>
        <v>0</v>
      </c>
      <c r="D25" s="23"/>
    </row>
    <row r="26" spans="1:4">
      <c r="A26" s="16" t="s">
        <v>309</v>
      </c>
      <c r="B26" s="17">
        <v>0.27</v>
      </c>
      <c r="C26" s="24">
        <f>ROUND(C25*B26,0)</f>
        <v>0</v>
      </c>
      <c r="D26" s="24"/>
    </row>
    <row r="27" spans="1:4">
      <c r="A27" s="16" t="s">
        <v>310</v>
      </c>
      <c r="B27" s="16"/>
      <c r="C27" s="25">
        <f>ROUND(C25+C26,0)</f>
        <v>0</v>
      </c>
      <c r="D27" s="25"/>
    </row>
    <row r="31" spans="1:4">
      <c r="A31" s="18" t="s">
        <v>288</v>
      </c>
    </row>
  </sheetData>
  <mergeCells count="11">
    <mergeCell ref="A7:D7"/>
    <mergeCell ref="A22:D22"/>
    <mergeCell ref="C25:D25"/>
    <mergeCell ref="C26:D26"/>
    <mergeCell ref="C27:D27"/>
    <mergeCell ref="A6:D6"/>
    <mergeCell ref="A1:D1"/>
    <mergeCell ref="A2:D2"/>
    <mergeCell ref="A3:D3"/>
    <mergeCell ref="A4:D4"/>
    <mergeCell ref="A5:D5"/>
  </mergeCells>
  <pageMargins left="1" right="1" top="1" bottom="1" header="0.41666666666666669" footer="0.41666666666666669"/>
  <pageSetup paperSize="9" orientation="portrait" useFirstPageNumber="1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9"/>
  <sheetViews>
    <sheetView workbookViewId="0">
      <selection activeCell="F2" sqref="F2:G6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63.75">
      <c r="A2" s="8">
        <v>1</v>
      </c>
      <c r="B2" s="1" t="s">
        <v>151</v>
      </c>
      <c r="C2" s="2" t="s">
        <v>152</v>
      </c>
      <c r="D2" s="6">
        <v>463.5</v>
      </c>
      <c r="E2" s="1" t="s">
        <v>13</v>
      </c>
      <c r="H2" s="6">
        <f>ROUND(D2*F2, 0)</f>
        <v>0</v>
      </c>
      <c r="I2" s="6">
        <f>ROUND(D2*G2, 0)</f>
        <v>0</v>
      </c>
    </row>
    <row r="4" spans="1:9" ht="63.75">
      <c r="A4" s="8">
        <v>2</v>
      </c>
      <c r="B4" s="1" t="s">
        <v>153</v>
      </c>
      <c r="C4" s="2" t="s">
        <v>154</v>
      </c>
      <c r="D4" s="6">
        <v>238</v>
      </c>
      <c r="E4" s="1" t="s">
        <v>13</v>
      </c>
      <c r="H4" s="6">
        <f>ROUND(D4*F4, 0)</f>
        <v>0</v>
      </c>
      <c r="I4" s="6">
        <f>ROUND(D4*G4, 0)</f>
        <v>0</v>
      </c>
    </row>
    <row r="6" spans="1:9" ht="89.25">
      <c r="A6" s="8">
        <v>3</v>
      </c>
      <c r="B6" s="1" t="s">
        <v>155</v>
      </c>
      <c r="C6" s="2" t="s">
        <v>156</v>
      </c>
      <c r="D6" s="6">
        <v>32.4</v>
      </c>
      <c r="E6" s="1" t="s">
        <v>13</v>
      </c>
      <c r="H6" s="6">
        <f>ROUND(D6*F6, 0)</f>
        <v>0</v>
      </c>
      <c r="I6" s="6">
        <f>ROUND(D6*G6, 0)</f>
        <v>0</v>
      </c>
    </row>
    <row r="7" spans="1:9" ht="25.5">
      <c r="C7" s="2" t="s">
        <v>157</v>
      </c>
    </row>
    <row r="9" spans="1:9" s="9" customFormat="1">
      <c r="A9" s="7"/>
      <c r="B9" s="3"/>
      <c r="C9" s="3" t="s">
        <v>23</v>
      </c>
      <c r="D9" s="5"/>
      <c r="E9" s="3"/>
      <c r="F9" s="5"/>
      <c r="G9" s="5"/>
      <c r="H9" s="5">
        <f>ROUND(SUM(H2:H8),0)</f>
        <v>0</v>
      </c>
      <c r="I9" s="5">
        <f>ROUND(SUM(I2:I8),0)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horizontalDpi="0" verticalDpi="0" r:id="rId1"/>
  <headerFooter>
    <oddHeader>&amp;L&amp;"Times New Roman CE,bold"&amp;10 Vakolás és rabicolás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I4"/>
  <sheetViews>
    <sheetView workbookViewId="0">
      <selection activeCell="F2" sqref="F2:G2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76.5">
      <c r="A2" s="8">
        <v>1</v>
      </c>
      <c r="B2" s="1" t="s">
        <v>159</v>
      </c>
      <c r="C2" s="2" t="s">
        <v>160</v>
      </c>
      <c r="D2" s="6">
        <v>7.25</v>
      </c>
      <c r="E2" s="1" t="s">
        <v>130</v>
      </c>
      <c r="H2" s="6">
        <f>ROUND(D2*F2, 0)</f>
        <v>0</v>
      </c>
      <c r="I2" s="6">
        <f>ROUND(D2*G2, 0)</f>
        <v>0</v>
      </c>
    </row>
    <row r="4" spans="1:9" s="9" customFormat="1">
      <c r="A4" s="7"/>
      <c r="B4" s="3"/>
      <c r="C4" s="3" t="s">
        <v>23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horizontalDpi="0" verticalDpi="0" r:id="rId1"/>
  <headerFooter>
    <oddHeader>&amp;L&amp;"Times New Roman CE,bold"&amp;10 Égéstermék-elvezető rendszerek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I5"/>
  <sheetViews>
    <sheetView workbookViewId="0">
      <selection activeCell="F2" sqref="F2:G2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76.5">
      <c r="A2" s="8">
        <v>1</v>
      </c>
      <c r="B2" s="1" t="s">
        <v>162</v>
      </c>
      <c r="C2" s="2" t="s">
        <v>163</v>
      </c>
      <c r="D2" s="6">
        <v>84.35</v>
      </c>
      <c r="E2" s="1" t="s">
        <v>13</v>
      </c>
      <c r="H2" s="6">
        <f>ROUND(D2*F2, 0)</f>
        <v>0</v>
      </c>
      <c r="I2" s="6">
        <f>ROUND(D2*G2, 0)</f>
        <v>0</v>
      </c>
    </row>
    <row r="3" spans="1:9" ht="38.25">
      <c r="C3" s="2" t="s">
        <v>164</v>
      </c>
    </row>
    <row r="5" spans="1:9" s="9" customFormat="1">
      <c r="A5" s="7"/>
      <c r="B5" s="3"/>
      <c r="C5" s="3" t="s">
        <v>23</v>
      </c>
      <c r="D5" s="5"/>
      <c r="E5" s="3"/>
      <c r="F5" s="5"/>
      <c r="G5" s="5"/>
      <c r="H5" s="5">
        <f>ROUND(SUM(H2:H4),0)</f>
        <v>0</v>
      </c>
      <c r="I5" s="5">
        <f>ROUND(SUM(I2:I4),0)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horizontalDpi="0" verticalDpi="0" r:id="rId1"/>
  <headerFooter>
    <oddHeader>&amp;L&amp;"Times New Roman CE,bold"&amp;10 Szárazépítés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I7"/>
  <sheetViews>
    <sheetView workbookViewId="0">
      <selection activeCell="F2" sqref="F2:G4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8.25">
      <c r="A2" s="8">
        <v>1</v>
      </c>
      <c r="B2" s="1" t="s">
        <v>166</v>
      </c>
      <c r="C2" s="2" t="s">
        <v>167</v>
      </c>
      <c r="D2" s="6">
        <v>88.7</v>
      </c>
      <c r="E2" s="1" t="s">
        <v>130</v>
      </c>
      <c r="H2" s="6">
        <f>ROUND(D2*F2, 0)</f>
        <v>0</v>
      </c>
      <c r="I2" s="6">
        <f>ROUND(D2*G2, 0)</f>
        <v>0</v>
      </c>
    </row>
    <row r="4" spans="1:9" ht="89.25">
      <c r="A4" s="8">
        <v>2</v>
      </c>
      <c r="B4" s="1" t="s">
        <v>168</v>
      </c>
      <c r="C4" s="2" t="s">
        <v>169</v>
      </c>
      <c r="D4" s="6">
        <v>507.6</v>
      </c>
      <c r="E4" s="1" t="s">
        <v>13</v>
      </c>
      <c r="H4" s="6">
        <f>ROUND(D4*F4, 0)</f>
        <v>0</v>
      </c>
      <c r="I4" s="6">
        <f>ROUND(D4*G4, 0)</f>
        <v>0</v>
      </c>
    </row>
    <row r="5" spans="1:9" ht="38.25">
      <c r="C5" s="2" t="s">
        <v>170</v>
      </c>
    </row>
    <row r="7" spans="1:9" s="9" customFormat="1">
      <c r="A7" s="7"/>
      <c r="B7" s="3"/>
      <c r="C7" s="3" t="s">
        <v>23</v>
      </c>
      <c r="D7" s="5"/>
      <c r="E7" s="3"/>
      <c r="F7" s="5"/>
      <c r="G7" s="5"/>
      <c r="H7" s="5">
        <f>ROUND(SUM(H2:H6),0)</f>
        <v>0</v>
      </c>
      <c r="I7" s="5">
        <f>ROUND(SUM(I2:I6),0)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horizontalDpi="0" verticalDpi="0" r:id="rId1"/>
  <headerFooter>
    <oddHeader>&amp;L&amp;"Times New Roman CE,bold"&amp;10 Tetőfedés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I25"/>
  <sheetViews>
    <sheetView workbookViewId="0">
      <selection activeCell="F2" sqref="F2:G23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76.5">
      <c r="A2" s="8">
        <v>1</v>
      </c>
      <c r="B2" s="1" t="s">
        <v>172</v>
      </c>
      <c r="C2" s="2" t="s">
        <v>173</v>
      </c>
      <c r="D2" s="6">
        <v>268.5</v>
      </c>
      <c r="E2" s="1" t="s">
        <v>130</v>
      </c>
      <c r="H2" s="6">
        <f>ROUND(D2*F2, 0)</f>
        <v>0</v>
      </c>
      <c r="I2" s="6">
        <f>ROUND(D2*G2, 0)</f>
        <v>0</v>
      </c>
    </row>
    <row r="3" spans="1:9" ht="38.25">
      <c r="C3" s="2" t="s">
        <v>174</v>
      </c>
    </row>
    <row r="5" spans="1:9" ht="89.25">
      <c r="A5" s="8">
        <v>2</v>
      </c>
      <c r="B5" s="1" t="s">
        <v>175</v>
      </c>
      <c r="C5" s="2" t="s">
        <v>176</v>
      </c>
      <c r="D5" s="6">
        <v>220.91</v>
      </c>
      <c r="E5" s="1" t="s">
        <v>13</v>
      </c>
      <c r="H5" s="6">
        <f>ROUND(D5*F5, 0)</f>
        <v>0</v>
      </c>
      <c r="I5" s="6">
        <f>ROUND(D5*G5, 0)</f>
        <v>0</v>
      </c>
    </row>
    <row r="7" spans="1:9" ht="89.25">
      <c r="A7" s="8">
        <v>3</v>
      </c>
      <c r="B7" s="2" t="s">
        <v>177</v>
      </c>
      <c r="C7" s="2" t="s">
        <v>178</v>
      </c>
      <c r="D7" s="6">
        <v>16.8</v>
      </c>
      <c r="E7" s="1" t="s">
        <v>13</v>
      </c>
      <c r="H7" s="6">
        <f>ROUND(D7*F7, 0)</f>
        <v>0</v>
      </c>
      <c r="I7" s="6">
        <f>ROUND(D7*G7, 0)</f>
        <v>0</v>
      </c>
    </row>
    <row r="9" spans="1:9" ht="76.5">
      <c r="A9" s="8">
        <v>4</v>
      </c>
      <c r="B9" s="1" t="s">
        <v>179</v>
      </c>
      <c r="C9" s="2" t="s">
        <v>180</v>
      </c>
      <c r="D9" s="6">
        <v>16.8</v>
      </c>
      <c r="E9" s="1" t="s">
        <v>13</v>
      </c>
      <c r="H9" s="6">
        <f>ROUND(D9*F9, 0)</f>
        <v>0</v>
      </c>
      <c r="I9" s="6">
        <f>ROUND(D9*G9, 0)</f>
        <v>0</v>
      </c>
    </row>
    <row r="11" spans="1:9" ht="76.5">
      <c r="A11" s="8">
        <v>5</v>
      </c>
      <c r="B11" s="1" t="s">
        <v>181</v>
      </c>
      <c r="C11" s="2" t="s">
        <v>182</v>
      </c>
      <c r="D11" s="6">
        <v>16.8</v>
      </c>
      <c r="E11" s="1" t="s">
        <v>13</v>
      </c>
      <c r="H11" s="6">
        <f>ROUND(D11*F11, 0)</f>
        <v>0</v>
      </c>
      <c r="I11" s="6">
        <f>ROUND(D11*G11, 0)</f>
        <v>0</v>
      </c>
    </row>
    <row r="13" spans="1:9" ht="76.5">
      <c r="A13" s="8">
        <v>6</v>
      </c>
      <c r="B13" s="1" t="s">
        <v>183</v>
      </c>
      <c r="C13" s="2" t="s">
        <v>184</v>
      </c>
      <c r="D13" s="6">
        <v>268.8</v>
      </c>
      <c r="E13" s="1" t="s">
        <v>13</v>
      </c>
      <c r="H13" s="6">
        <f>ROUND(D13*F13, 0)</f>
        <v>0</v>
      </c>
      <c r="I13" s="6">
        <f>ROUND(D13*G13, 0)</f>
        <v>0</v>
      </c>
    </row>
    <row r="14" spans="1:9" ht="51">
      <c r="C14" s="2" t="s">
        <v>185</v>
      </c>
    </row>
    <row r="16" spans="1:9" ht="89.25">
      <c r="A16" s="8">
        <v>7</v>
      </c>
      <c r="B16" s="1" t="s">
        <v>186</v>
      </c>
      <c r="C16" s="2" t="s">
        <v>187</v>
      </c>
      <c r="D16" s="6">
        <v>221</v>
      </c>
      <c r="E16" s="1" t="s">
        <v>13</v>
      </c>
      <c r="H16" s="6">
        <f>ROUND(D16*F16, 0)</f>
        <v>0</v>
      </c>
      <c r="I16" s="6">
        <f>ROUND(D16*G16, 0)</f>
        <v>0</v>
      </c>
    </row>
    <row r="17" spans="1:9" ht="38.25">
      <c r="C17" s="2" t="s">
        <v>188</v>
      </c>
    </row>
    <row r="19" spans="1:9" ht="76.5">
      <c r="A19" s="8">
        <v>8</v>
      </c>
      <c r="B19" s="1" t="s">
        <v>189</v>
      </c>
      <c r="C19" s="2" t="s">
        <v>190</v>
      </c>
      <c r="D19" s="6">
        <v>16.8</v>
      </c>
      <c r="E19" s="1" t="s">
        <v>13</v>
      </c>
      <c r="H19" s="6">
        <f>ROUND(D19*F19, 0)</f>
        <v>0</v>
      </c>
      <c r="I19" s="6">
        <f>ROUND(D19*G19, 0)</f>
        <v>0</v>
      </c>
    </row>
    <row r="20" spans="1:9" ht="38.25">
      <c r="C20" s="2" t="s">
        <v>191</v>
      </c>
    </row>
    <row r="22" spans="1:9" ht="76.5">
      <c r="A22" s="8">
        <v>9</v>
      </c>
      <c r="B22" s="1" t="s">
        <v>192</v>
      </c>
      <c r="C22" s="2" t="s">
        <v>193</v>
      </c>
      <c r="D22" s="6">
        <v>5.85</v>
      </c>
      <c r="E22" s="1" t="s">
        <v>130</v>
      </c>
      <c r="H22" s="6">
        <f>ROUND(D22*F22, 0)</f>
        <v>0</v>
      </c>
      <c r="I22" s="6">
        <f>ROUND(D22*G22, 0)</f>
        <v>0</v>
      </c>
    </row>
    <row r="23" spans="1:9" ht="25.5">
      <c r="C23" s="2" t="s">
        <v>194</v>
      </c>
    </row>
    <row r="25" spans="1:9" s="9" customFormat="1">
      <c r="A25" s="7"/>
      <c r="B25" s="3"/>
      <c r="C25" s="3" t="s">
        <v>23</v>
      </c>
      <c r="D25" s="5"/>
      <c r="E25" s="3"/>
      <c r="F25" s="5"/>
      <c r="G25" s="5"/>
      <c r="H25" s="5">
        <f>ROUND(SUM(H2:H24),0)</f>
        <v>0</v>
      </c>
      <c r="I25" s="5">
        <f>ROUND(SUM(I2:I24),0)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horizontalDpi="0" verticalDpi="0" r:id="rId1"/>
  <headerFooter>
    <oddHeader>&amp;L&amp;"Times New Roman CE,bold"&amp;10 Hideg- és melegburkolatok készítése, aljzat előkészítés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I14"/>
  <sheetViews>
    <sheetView workbookViewId="0">
      <selection activeCell="F2" sqref="F2:G11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76.5">
      <c r="A2" s="8">
        <v>1</v>
      </c>
      <c r="B2" s="1" t="s">
        <v>196</v>
      </c>
      <c r="C2" s="2" t="s">
        <v>197</v>
      </c>
      <c r="D2" s="6">
        <v>88.7</v>
      </c>
      <c r="E2" s="1" t="s">
        <v>130</v>
      </c>
      <c r="H2" s="6">
        <f>ROUND(D2*F2, 0)</f>
        <v>0</v>
      </c>
      <c r="I2" s="6">
        <f>ROUND(D2*G2, 0)</f>
        <v>0</v>
      </c>
    </row>
    <row r="4" spans="1:9" ht="63.75">
      <c r="A4" s="8">
        <v>2</v>
      </c>
      <c r="B4" s="1" t="s">
        <v>198</v>
      </c>
      <c r="C4" s="2" t="s">
        <v>199</v>
      </c>
      <c r="D4" s="6">
        <v>26.85</v>
      </c>
      <c r="E4" s="1" t="s">
        <v>130</v>
      </c>
      <c r="H4" s="6">
        <f>ROUND(D4*F4, 0)</f>
        <v>0</v>
      </c>
      <c r="I4" s="6">
        <f>ROUND(D4*G4, 0)</f>
        <v>0</v>
      </c>
    </row>
    <row r="6" spans="1:9" ht="63.75">
      <c r="A6" s="8">
        <v>3</v>
      </c>
      <c r="B6" s="1" t="s">
        <v>200</v>
      </c>
      <c r="C6" s="2" t="s">
        <v>201</v>
      </c>
      <c r="D6" s="6">
        <v>88.7</v>
      </c>
      <c r="E6" s="1" t="s">
        <v>130</v>
      </c>
      <c r="H6" s="6">
        <f>ROUND(D6*F6, 0)</f>
        <v>0</v>
      </c>
      <c r="I6" s="6">
        <f>ROUND(D6*G6, 0)</f>
        <v>0</v>
      </c>
    </row>
    <row r="8" spans="1:9" ht="89.25">
      <c r="A8" s="8">
        <v>4</v>
      </c>
      <c r="B8" s="1" t="s">
        <v>202</v>
      </c>
      <c r="C8" s="2" t="s">
        <v>203</v>
      </c>
      <c r="D8" s="6">
        <v>1.85</v>
      </c>
      <c r="E8" s="1" t="s">
        <v>130</v>
      </c>
      <c r="H8" s="6">
        <f>ROUND(D8*F8, 0)</f>
        <v>0</v>
      </c>
      <c r="I8" s="6">
        <f>ROUND(D8*G8, 0)</f>
        <v>0</v>
      </c>
    </row>
    <row r="9" spans="1:9">
      <c r="C9" s="2" t="s">
        <v>204</v>
      </c>
    </row>
    <row r="11" spans="1:9" ht="76.5">
      <c r="A11" s="8">
        <v>5</v>
      </c>
      <c r="B11" s="1" t="s">
        <v>205</v>
      </c>
      <c r="C11" s="2" t="s">
        <v>206</v>
      </c>
      <c r="D11" s="6">
        <v>26.75</v>
      </c>
      <c r="E11" s="1" t="s">
        <v>130</v>
      </c>
      <c r="H11" s="6">
        <f>ROUND(D11*F11, 0)</f>
        <v>0</v>
      </c>
      <c r="I11" s="6">
        <f>ROUND(D11*G11, 0)</f>
        <v>0</v>
      </c>
    </row>
    <row r="12" spans="1:9" ht="25.5">
      <c r="C12" s="2" t="s">
        <v>207</v>
      </c>
    </row>
    <row r="14" spans="1:9" s="9" customFormat="1">
      <c r="A14" s="7"/>
      <c r="B14" s="3"/>
      <c r="C14" s="3" t="s">
        <v>23</v>
      </c>
      <c r="D14" s="5"/>
      <c r="E14" s="3"/>
      <c r="F14" s="5"/>
      <c r="G14" s="5"/>
      <c r="H14" s="5">
        <f>ROUND(SUM(H2:H13),0)</f>
        <v>0</v>
      </c>
      <c r="I14" s="5">
        <f>ROUND(SUM(I2:I13),0)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horizontalDpi="0" verticalDpi="0" r:id="rId1"/>
  <headerFooter>
    <oddHeader>&amp;L&amp;"Times New Roman CE,bold"&amp;10 Bádogozás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I43"/>
  <sheetViews>
    <sheetView topLeftCell="A34" workbookViewId="0">
      <selection activeCell="F41" sqref="F41:G41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76.5">
      <c r="A2" s="8">
        <v>1</v>
      </c>
      <c r="B2" s="2" t="s">
        <v>209</v>
      </c>
      <c r="C2" s="2" t="s">
        <v>210</v>
      </c>
      <c r="D2" s="6">
        <v>1</v>
      </c>
      <c r="E2" s="1" t="s">
        <v>84</v>
      </c>
      <c r="H2" s="6">
        <f>ROUND(D2*F2, 0)</f>
        <v>0</v>
      </c>
      <c r="I2" s="6">
        <f>ROUND(D2*G2, 0)</f>
        <v>0</v>
      </c>
    </row>
    <row r="3" spans="1:9" ht="38.25">
      <c r="C3" s="2" t="s">
        <v>211</v>
      </c>
    </row>
    <row r="5" spans="1:9" ht="76.5">
      <c r="A5" s="8">
        <v>2</v>
      </c>
      <c r="B5" s="2" t="s">
        <v>212</v>
      </c>
      <c r="C5" s="2" t="s">
        <v>210</v>
      </c>
      <c r="D5" s="6">
        <v>3</v>
      </c>
      <c r="E5" s="1" t="s">
        <v>84</v>
      </c>
      <c r="H5" s="6">
        <f>ROUND(D5*F5, 0)</f>
        <v>0</v>
      </c>
      <c r="I5" s="6">
        <f>ROUND(D5*G5, 0)</f>
        <v>0</v>
      </c>
    </row>
    <row r="6" spans="1:9" ht="38.25">
      <c r="C6" s="2" t="s">
        <v>213</v>
      </c>
    </row>
    <row r="8" spans="1:9" ht="76.5">
      <c r="A8" s="8">
        <v>3</v>
      </c>
      <c r="B8" s="1" t="s">
        <v>214</v>
      </c>
      <c r="C8" s="2" t="s">
        <v>215</v>
      </c>
      <c r="D8" s="6">
        <v>1</v>
      </c>
      <c r="E8" s="1" t="s">
        <v>84</v>
      </c>
      <c r="H8" s="6">
        <f>ROUND(D8*F8, 0)</f>
        <v>0</v>
      </c>
      <c r="I8" s="6">
        <f>ROUND(D8*G8, 0)</f>
        <v>0</v>
      </c>
    </row>
    <row r="9" spans="1:9" ht="38.25">
      <c r="C9" s="2" t="s">
        <v>216</v>
      </c>
    </row>
    <row r="11" spans="1:9" ht="76.5">
      <c r="A11" s="8">
        <v>4</v>
      </c>
      <c r="B11" s="1" t="s">
        <v>217</v>
      </c>
      <c r="C11" s="2" t="s">
        <v>218</v>
      </c>
      <c r="D11" s="6">
        <v>2</v>
      </c>
      <c r="E11" s="1" t="s">
        <v>84</v>
      </c>
      <c r="H11" s="6">
        <f>ROUND(D11*F11, 0)</f>
        <v>0</v>
      </c>
      <c r="I11" s="6">
        <f>ROUND(D11*G11, 0)</f>
        <v>0</v>
      </c>
    </row>
    <row r="12" spans="1:9" ht="38.25">
      <c r="C12" s="2" t="s">
        <v>219</v>
      </c>
    </row>
    <row r="14" spans="1:9" ht="89.25">
      <c r="A14" s="8">
        <v>5</v>
      </c>
      <c r="B14" s="2" t="s">
        <v>220</v>
      </c>
      <c r="C14" s="2" t="s">
        <v>221</v>
      </c>
      <c r="D14" s="6">
        <v>7</v>
      </c>
      <c r="E14" s="1" t="s">
        <v>84</v>
      </c>
      <c r="H14" s="6">
        <f>ROUND(D14*F14, 0)</f>
        <v>0</v>
      </c>
      <c r="I14" s="6">
        <f>ROUND(D14*G14, 0)</f>
        <v>0</v>
      </c>
    </row>
    <row r="15" spans="1:9" ht="25.5">
      <c r="C15" s="2" t="s">
        <v>222</v>
      </c>
    </row>
    <row r="17" spans="1:9" ht="89.25">
      <c r="A17" s="8">
        <v>6</v>
      </c>
      <c r="B17" s="2" t="s">
        <v>223</v>
      </c>
      <c r="C17" s="2" t="s">
        <v>224</v>
      </c>
      <c r="D17" s="6">
        <v>2</v>
      </c>
      <c r="E17" s="1" t="s">
        <v>84</v>
      </c>
      <c r="H17" s="6">
        <f>ROUND(D17*F17, 0)</f>
        <v>0</v>
      </c>
      <c r="I17" s="6">
        <f>ROUND(D17*G17, 0)</f>
        <v>0</v>
      </c>
    </row>
    <row r="18" spans="1:9" ht="25.5">
      <c r="C18" s="2" t="s">
        <v>225</v>
      </c>
    </row>
    <row r="20" spans="1:9" ht="76.5">
      <c r="A20" s="8">
        <v>7</v>
      </c>
      <c r="B20" s="2" t="s">
        <v>226</v>
      </c>
      <c r="C20" s="2" t="s">
        <v>227</v>
      </c>
      <c r="D20" s="6">
        <v>2</v>
      </c>
      <c r="E20" s="1" t="s">
        <v>84</v>
      </c>
      <c r="H20" s="6">
        <f>ROUND(D20*F20, 0)</f>
        <v>0</v>
      </c>
      <c r="I20" s="6">
        <f>ROUND(D20*G20, 0)</f>
        <v>0</v>
      </c>
    </row>
    <row r="21" spans="1:9" ht="25.5">
      <c r="C21" s="2" t="s">
        <v>228</v>
      </c>
    </row>
    <row r="23" spans="1:9" ht="76.5">
      <c r="A23" s="8">
        <v>8</v>
      </c>
      <c r="B23" s="1" t="s">
        <v>229</v>
      </c>
      <c r="C23" s="2" t="s">
        <v>227</v>
      </c>
      <c r="D23" s="6">
        <v>1</v>
      </c>
      <c r="E23" s="1" t="s">
        <v>84</v>
      </c>
      <c r="H23" s="6">
        <f>ROUND(D23*F23, 0)</f>
        <v>0</v>
      </c>
      <c r="I23" s="6">
        <f>ROUND(D23*G23, 0)</f>
        <v>0</v>
      </c>
    </row>
    <row r="24" spans="1:9" ht="25.5">
      <c r="C24" s="2" t="s">
        <v>230</v>
      </c>
    </row>
    <row r="26" spans="1:9" ht="76.5">
      <c r="A26" s="8">
        <v>9</v>
      </c>
      <c r="B26" s="2" t="s">
        <v>231</v>
      </c>
      <c r="C26" s="2" t="s">
        <v>232</v>
      </c>
      <c r="D26" s="6">
        <v>10</v>
      </c>
      <c r="E26" s="1" t="s">
        <v>84</v>
      </c>
      <c r="H26" s="6">
        <f>ROUND(D26*F26, 0)</f>
        <v>0</v>
      </c>
      <c r="I26" s="6">
        <f>ROUND(D26*G26, 0)</f>
        <v>0</v>
      </c>
    </row>
    <row r="27" spans="1:9" ht="51">
      <c r="C27" s="2" t="s">
        <v>233</v>
      </c>
    </row>
    <row r="29" spans="1:9" ht="63.75">
      <c r="A29" s="8">
        <v>10</v>
      </c>
      <c r="B29" s="1" t="s">
        <v>234</v>
      </c>
      <c r="C29" s="2" t="s">
        <v>235</v>
      </c>
      <c r="D29" s="6">
        <v>7</v>
      </c>
      <c r="E29" s="1" t="s">
        <v>84</v>
      </c>
      <c r="H29" s="6">
        <f>ROUND(D29*F29, 0)</f>
        <v>0</v>
      </c>
      <c r="I29" s="6">
        <f>ROUND(D29*G29, 0)</f>
        <v>0</v>
      </c>
    </row>
    <row r="31" spans="1:9" ht="63.75">
      <c r="A31" s="8">
        <v>11</v>
      </c>
      <c r="B31" s="1" t="s">
        <v>236</v>
      </c>
      <c r="C31" s="2" t="s">
        <v>237</v>
      </c>
      <c r="D31" s="6">
        <v>2</v>
      </c>
      <c r="E31" s="1" t="s">
        <v>84</v>
      </c>
      <c r="H31" s="6">
        <f>ROUND(D31*F31, 0)</f>
        <v>0</v>
      </c>
      <c r="I31" s="6">
        <f>ROUND(D31*G31, 0)</f>
        <v>0</v>
      </c>
    </row>
    <row r="33" spans="1:9" ht="63.75">
      <c r="A33" s="8">
        <v>12</v>
      </c>
      <c r="B33" s="1" t="s">
        <v>238</v>
      </c>
      <c r="C33" s="2" t="s">
        <v>239</v>
      </c>
      <c r="D33" s="6">
        <v>13</v>
      </c>
      <c r="E33" s="1" t="s">
        <v>84</v>
      </c>
      <c r="H33" s="6">
        <f>ROUND(D33*F33, 0)</f>
        <v>0</v>
      </c>
      <c r="I33" s="6">
        <f>ROUND(D33*G33, 0)</f>
        <v>0</v>
      </c>
    </row>
    <row r="35" spans="1:9" ht="63.75">
      <c r="A35" s="8">
        <v>13</v>
      </c>
      <c r="B35" s="1" t="s">
        <v>240</v>
      </c>
      <c r="C35" s="2" t="s">
        <v>242</v>
      </c>
      <c r="D35" s="6">
        <v>27.6</v>
      </c>
      <c r="E35" s="1" t="s">
        <v>241</v>
      </c>
      <c r="H35" s="6">
        <f>ROUND(D35*F35, 0)</f>
        <v>0</v>
      </c>
      <c r="I35" s="6">
        <f>ROUND(D35*G35, 0)</f>
        <v>0</v>
      </c>
    </row>
    <row r="37" spans="1:9" ht="51">
      <c r="A37" s="8">
        <v>14</v>
      </c>
      <c r="B37" s="1" t="s">
        <v>243</v>
      </c>
      <c r="C37" s="2" t="s">
        <v>244</v>
      </c>
      <c r="D37" s="6">
        <v>27.6</v>
      </c>
      <c r="E37" s="1" t="s">
        <v>241</v>
      </c>
      <c r="H37" s="6">
        <f>ROUND(D37*F37, 0)</f>
        <v>0</v>
      </c>
      <c r="I37" s="6">
        <f>ROUND(D37*G37, 0)</f>
        <v>0</v>
      </c>
    </row>
    <row r="39" spans="1:9" ht="51">
      <c r="A39" s="8">
        <v>15</v>
      </c>
      <c r="B39" s="1" t="s">
        <v>245</v>
      </c>
      <c r="C39" s="2" t="s">
        <v>246</v>
      </c>
      <c r="D39" s="6">
        <v>1</v>
      </c>
      <c r="E39" s="1" t="s">
        <v>84</v>
      </c>
      <c r="H39" s="6">
        <f>ROUND(D39*F39, 0)</f>
        <v>0</v>
      </c>
      <c r="I39" s="6">
        <f>ROUND(D39*G39, 0)</f>
        <v>0</v>
      </c>
    </row>
    <row r="41" spans="1:9" ht="38.25">
      <c r="A41" s="8">
        <v>16</v>
      </c>
      <c r="B41" s="1" t="s">
        <v>247</v>
      </c>
      <c r="C41" s="2" t="s">
        <v>248</v>
      </c>
      <c r="D41" s="6">
        <v>1</v>
      </c>
      <c r="E41" s="1" t="s">
        <v>84</v>
      </c>
      <c r="H41" s="6">
        <f>ROUND(D41*F41, 0)</f>
        <v>0</v>
      </c>
      <c r="I41" s="6">
        <f>ROUND(D41*G41, 0)</f>
        <v>0</v>
      </c>
    </row>
    <row r="43" spans="1:9" s="9" customFormat="1">
      <c r="A43" s="7"/>
      <c r="B43" s="3"/>
      <c r="C43" s="3" t="s">
        <v>23</v>
      </c>
      <c r="D43" s="5"/>
      <c r="E43" s="3"/>
      <c r="F43" s="5"/>
      <c r="G43" s="5"/>
      <c r="H43" s="5">
        <f>ROUND(SUM(H2:H42),0)</f>
        <v>0</v>
      </c>
      <c r="I43" s="5">
        <f>ROUND(SUM(I2:I42),0)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horizontalDpi="0" verticalDpi="0" r:id="rId1"/>
  <headerFooter>
    <oddHeader>&amp;L&amp;"Times New Roman CE,bold"&amp;10 Fa- és műanyag szerkezet elhelyezése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I4"/>
  <sheetViews>
    <sheetView workbookViewId="0">
      <selection activeCell="F2" sqref="F2:G2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63.75">
      <c r="A2" s="8">
        <v>1</v>
      </c>
      <c r="B2" s="1" t="s">
        <v>250</v>
      </c>
      <c r="C2" s="2" t="s">
        <v>251</v>
      </c>
      <c r="D2" s="6">
        <v>17.600000000000001</v>
      </c>
      <c r="E2" s="1" t="s">
        <v>130</v>
      </c>
      <c r="H2" s="6">
        <f>ROUND(D2*F2, 0)</f>
        <v>0</v>
      </c>
      <c r="I2" s="6">
        <f>ROUND(D2*G2, 0)</f>
        <v>0</v>
      </c>
    </row>
    <row r="4" spans="1:9" s="9" customFormat="1">
      <c r="A4" s="7"/>
      <c r="B4" s="3"/>
      <c r="C4" s="3" t="s">
        <v>23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horizontalDpi="0" verticalDpi="0" r:id="rId1"/>
  <headerFooter>
    <oddHeader>&amp;L&amp;"Times New Roman CE,bold"&amp;10 Fém nyílászáró és épületlakatos-szerkezet elhelyezése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I7"/>
  <sheetViews>
    <sheetView workbookViewId="0">
      <selection activeCell="F2" sqref="F2:G5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89.25">
      <c r="A2" s="8">
        <v>1</v>
      </c>
      <c r="B2" s="2" t="s">
        <v>253</v>
      </c>
      <c r="C2" s="2" t="s">
        <v>254</v>
      </c>
      <c r="D2" s="6">
        <v>701.5</v>
      </c>
      <c r="E2" s="1" t="s">
        <v>13</v>
      </c>
      <c r="H2" s="6">
        <f>ROUND(D2*F2, 0)</f>
        <v>0</v>
      </c>
      <c r="I2" s="6">
        <f>ROUND(D2*G2, 0)</f>
        <v>0</v>
      </c>
    </row>
    <row r="3" spans="1:9">
      <c r="C3" s="2" t="s">
        <v>255</v>
      </c>
    </row>
    <row r="5" spans="1:9" ht="63.75">
      <c r="A5" s="8">
        <v>2</v>
      </c>
      <c r="B5" s="1" t="s">
        <v>256</v>
      </c>
      <c r="C5" s="2" t="s">
        <v>257</v>
      </c>
      <c r="D5" s="6">
        <v>701.5</v>
      </c>
      <c r="E5" s="1" t="s">
        <v>13</v>
      </c>
      <c r="H5" s="6">
        <f>ROUND(D5*F5, 0)</f>
        <v>0</v>
      </c>
      <c r="I5" s="6">
        <f>ROUND(D5*G5, 0)</f>
        <v>0</v>
      </c>
    </row>
    <row r="7" spans="1:9" s="9" customFormat="1">
      <c r="A7" s="7"/>
      <c r="B7" s="3"/>
      <c r="C7" s="3" t="s">
        <v>23</v>
      </c>
      <c r="D7" s="5"/>
      <c r="E7" s="3"/>
      <c r="F7" s="5"/>
      <c r="G7" s="5"/>
      <c r="H7" s="5">
        <f>ROUND(SUM(H2:H6),0)</f>
        <v>0</v>
      </c>
      <c r="I7" s="5">
        <f>ROUND(SUM(I2:I6),0)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horizontalDpi="0" verticalDpi="0" r:id="rId1"/>
  <headerFooter>
    <oddHeader>&amp;L&amp;"Times New Roman CE,bold"&amp;10 Felületképzés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I29"/>
  <sheetViews>
    <sheetView workbookViewId="0">
      <selection activeCell="F2" sqref="F2:G26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89.25">
      <c r="A2" s="8">
        <v>1</v>
      </c>
      <c r="B2" s="1" t="s">
        <v>259</v>
      </c>
      <c r="C2" s="2" t="s">
        <v>260</v>
      </c>
      <c r="D2" s="6">
        <v>299</v>
      </c>
      <c r="E2" s="1" t="s">
        <v>13</v>
      </c>
      <c r="H2" s="6">
        <f>ROUND(D2*F2, 0)</f>
        <v>0</v>
      </c>
      <c r="I2" s="6">
        <f>ROUND(D2*G2, 0)</f>
        <v>0</v>
      </c>
    </row>
    <row r="3" spans="1:9" ht="51">
      <c r="C3" s="2" t="s">
        <v>261</v>
      </c>
    </row>
    <row r="5" spans="1:9" ht="76.5">
      <c r="A5" s="8">
        <v>2</v>
      </c>
      <c r="B5" s="1" t="s">
        <v>262</v>
      </c>
      <c r="C5" s="2" t="s">
        <v>263</v>
      </c>
      <c r="D5" s="6">
        <v>80.83</v>
      </c>
      <c r="E5" s="1" t="s">
        <v>13</v>
      </c>
      <c r="H5" s="6">
        <f>ROUND(D5*F5, 0)</f>
        <v>0</v>
      </c>
      <c r="I5" s="6">
        <f>ROUND(D5*G5, 0)</f>
        <v>0</v>
      </c>
    </row>
    <row r="6" spans="1:9" ht="25.5">
      <c r="C6" s="2" t="s">
        <v>264</v>
      </c>
    </row>
    <row r="8" spans="1:9" ht="76.5">
      <c r="A8" s="8">
        <v>3</v>
      </c>
      <c r="B8" s="1" t="s">
        <v>265</v>
      </c>
      <c r="C8" s="2" t="s">
        <v>266</v>
      </c>
      <c r="D8" s="6">
        <v>236.8</v>
      </c>
      <c r="E8" s="1" t="s">
        <v>13</v>
      </c>
      <c r="H8" s="6">
        <f>ROUND(D8*F8, 0)</f>
        <v>0</v>
      </c>
      <c r="I8" s="6">
        <f>ROUND(D8*G8, 0)</f>
        <v>0</v>
      </c>
    </row>
    <row r="10" spans="1:9" ht="51">
      <c r="A10" s="8">
        <v>4</v>
      </c>
      <c r="B10" s="1" t="s">
        <v>267</v>
      </c>
      <c r="C10" s="2" t="s">
        <v>268</v>
      </c>
      <c r="D10" s="6">
        <v>206.9</v>
      </c>
      <c r="E10" s="1" t="s">
        <v>130</v>
      </c>
      <c r="H10" s="6">
        <f>ROUND(D10*F10, 0)</f>
        <v>0</v>
      </c>
      <c r="I10" s="6">
        <f>ROUND(D10*G10, 0)</f>
        <v>0</v>
      </c>
    </row>
    <row r="12" spans="1:9" ht="63.75">
      <c r="A12" s="8">
        <v>5</v>
      </c>
      <c r="B12" s="1" t="s">
        <v>269</v>
      </c>
      <c r="C12" s="2" t="s">
        <v>270</v>
      </c>
      <c r="D12" s="6">
        <v>24.82</v>
      </c>
      <c r="E12" s="1" t="s">
        <v>13</v>
      </c>
      <c r="H12" s="6">
        <f>ROUND(D12*F12, 0)</f>
        <v>0</v>
      </c>
      <c r="I12" s="6">
        <f>ROUND(D12*G12, 0)</f>
        <v>0</v>
      </c>
    </row>
    <row r="14" spans="1:9" ht="38.25">
      <c r="A14" s="8">
        <v>6</v>
      </c>
      <c r="B14" s="1" t="s">
        <v>271</v>
      </c>
      <c r="C14" s="2" t="s">
        <v>272</v>
      </c>
      <c r="D14" s="6">
        <v>796</v>
      </c>
      <c r="E14" s="1" t="s">
        <v>13</v>
      </c>
      <c r="H14" s="6">
        <f>ROUND(D14*F14, 0)</f>
        <v>0</v>
      </c>
      <c r="I14" s="6">
        <f>ROUND(D14*G14, 0)</f>
        <v>0</v>
      </c>
    </row>
    <row r="16" spans="1:9" ht="76.5">
      <c r="A16" s="8">
        <v>7</v>
      </c>
      <c r="B16" s="1" t="s">
        <v>273</v>
      </c>
      <c r="C16" s="2" t="s">
        <v>274</v>
      </c>
      <c r="D16" s="6">
        <v>197.5</v>
      </c>
      <c r="E16" s="1" t="s">
        <v>13</v>
      </c>
      <c r="H16" s="6">
        <f>ROUND(D16*F16, 0)</f>
        <v>0</v>
      </c>
      <c r="I16" s="6">
        <f>ROUND(D16*G16, 0)</f>
        <v>0</v>
      </c>
    </row>
    <row r="17" spans="1:9" ht="63.75">
      <c r="C17" s="2" t="s">
        <v>275</v>
      </c>
    </row>
    <row r="19" spans="1:9" ht="89.25">
      <c r="A19" s="8">
        <v>8</v>
      </c>
      <c r="B19" s="1" t="s">
        <v>276</v>
      </c>
      <c r="C19" s="2" t="s">
        <v>277</v>
      </c>
      <c r="D19" s="6">
        <v>8.6</v>
      </c>
      <c r="E19" s="1" t="s">
        <v>13</v>
      </c>
      <c r="H19" s="6">
        <f>ROUND(D19*F19, 0)</f>
        <v>0</v>
      </c>
      <c r="I19" s="6">
        <f>ROUND(D19*G19, 0)</f>
        <v>0</v>
      </c>
    </row>
    <row r="20" spans="1:9" ht="51">
      <c r="C20" s="2" t="s">
        <v>278</v>
      </c>
    </row>
    <row r="22" spans="1:9" ht="38.25">
      <c r="A22" s="8">
        <v>9</v>
      </c>
      <c r="B22" s="1" t="s">
        <v>279</v>
      </c>
      <c r="C22" s="2" t="s">
        <v>280</v>
      </c>
      <c r="D22" s="6">
        <v>240</v>
      </c>
      <c r="E22" s="1" t="s">
        <v>13</v>
      </c>
      <c r="H22" s="6">
        <f>ROUND(D22*F22, 0)</f>
        <v>0</v>
      </c>
      <c r="I22" s="6">
        <f>ROUND(D22*G22, 0)</f>
        <v>0</v>
      </c>
    </row>
    <row r="24" spans="1:9" ht="25.5">
      <c r="A24" s="8">
        <v>10</v>
      </c>
      <c r="B24" s="1" t="s">
        <v>281</v>
      </c>
      <c r="C24" s="2" t="s">
        <v>282</v>
      </c>
      <c r="D24" s="6">
        <v>240</v>
      </c>
      <c r="E24" s="1" t="s">
        <v>13</v>
      </c>
      <c r="H24" s="6">
        <f>ROUND(D24*F24, 0)</f>
        <v>0</v>
      </c>
      <c r="I24" s="6">
        <f>ROUND(D24*G24, 0)</f>
        <v>0</v>
      </c>
    </row>
    <row r="26" spans="1:9" ht="76.5">
      <c r="A26" s="8">
        <v>11</v>
      </c>
      <c r="B26" s="1" t="s">
        <v>283</v>
      </c>
      <c r="C26" s="2" t="s">
        <v>284</v>
      </c>
      <c r="D26" s="6">
        <v>40.549999999999997</v>
      </c>
      <c r="E26" s="1" t="s">
        <v>13</v>
      </c>
      <c r="H26" s="6">
        <f>ROUND(D26*F26, 0)</f>
        <v>0</v>
      </c>
      <c r="I26" s="6">
        <f>ROUND(D26*G26, 0)</f>
        <v>0</v>
      </c>
    </row>
    <row r="27" spans="1:9" ht="63.75">
      <c r="C27" s="2" t="s">
        <v>285</v>
      </c>
    </row>
    <row r="29" spans="1:9" s="9" customFormat="1">
      <c r="A29" s="7"/>
      <c r="B29" s="3"/>
      <c r="C29" s="3" t="s">
        <v>23</v>
      </c>
      <c r="D29" s="5"/>
      <c r="E29" s="3"/>
      <c r="F29" s="5"/>
      <c r="G29" s="5"/>
      <c r="H29" s="5">
        <f>ROUND(SUM(H2:H28),0)</f>
        <v>0</v>
      </c>
      <c r="I29" s="5">
        <f>ROUND(SUM(I2:I28),0)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horizontalDpi="0" verticalDpi="0" r:id="rId1"/>
  <headerFooter>
    <oddHeader>&amp;L&amp;"Times New Roman CE,bold"&amp;10 Szigetelés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21"/>
  <sheetViews>
    <sheetView workbookViewId="0">
      <selection activeCell="C24" sqref="C24"/>
    </sheetView>
  </sheetViews>
  <sheetFormatPr defaultRowHeight="15.75"/>
  <cols>
    <col min="1" max="1" width="36.42578125" style="11" customWidth="1"/>
    <col min="2" max="3" width="20.7109375" style="11" customWidth="1"/>
    <col min="4" max="16384" width="9.140625" style="11"/>
  </cols>
  <sheetData>
    <row r="1" spans="1:3" s="12" customFormat="1">
      <c r="A1" s="12" t="s">
        <v>0</v>
      </c>
      <c r="B1" s="13" t="s">
        <v>1</v>
      </c>
      <c r="C1" s="13" t="s">
        <v>2</v>
      </c>
    </row>
    <row r="2" spans="1:3">
      <c r="A2" s="11" t="s">
        <v>25</v>
      </c>
      <c r="B2" s="11">
        <f>'Zsaluzás és állványozás'!H13</f>
        <v>0</v>
      </c>
      <c r="C2" s="11">
        <f>'Zsaluzás és állványozás'!I13</f>
        <v>0</v>
      </c>
    </row>
    <row r="3" spans="1:3">
      <c r="A3" s="11" t="s">
        <v>47</v>
      </c>
      <c r="B3" s="11">
        <f>'Irtás, föld- és sziklamunka'!H21</f>
        <v>0</v>
      </c>
      <c r="C3" s="11">
        <f>'Irtás, föld- és sziklamunka'!I21</f>
        <v>0</v>
      </c>
    </row>
    <row r="4" spans="1:3">
      <c r="A4" s="11" t="s">
        <v>55</v>
      </c>
      <c r="B4" s="11">
        <f>Síkalapozás!H9</f>
        <v>0</v>
      </c>
      <c r="C4" s="11">
        <f>Síkalapozás!I9</f>
        <v>0</v>
      </c>
    </row>
    <row r="5" spans="1:3">
      <c r="A5" s="11" t="s">
        <v>82</v>
      </c>
      <c r="B5" s="11">
        <f>'Helyszíni beton és vasbeton mun'!H27</f>
        <v>0</v>
      </c>
      <c r="C5" s="11">
        <f>'Helyszíni beton és vasbeton mun'!I27</f>
        <v>0</v>
      </c>
    </row>
    <row r="6" spans="1:3" ht="31.5">
      <c r="A6" s="11" t="s">
        <v>117</v>
      </c>
      <c r="B6" s="11">
        <f>'Előregyártott épületszerkezeti '!H41</f>
        <v>0</v>
      </c>
      <c r="C6" s="11">
        <f>'Előregyártott épületszerkezeti '!I41</f>
        <v>0</v>
      </c>
    </row>
    <row r="7" spans="1:3">
      <c r="A7" s="11" t="s">
        <v>135</v>
      </c>
      <c r="B7" s="11">
        <f>'Falazás és egyéb kőművesmunka'!H18</f>
        <v>0</v>
      </c>
      <c r="C7" s="11">
        <f>'Falazás és egyéb kőművesmunka'!I18</f>
        <v>0</v>
      </c>
    </row>
    <row r="8" spans="1:3">
      <c r="A8" s="11" t="s">
        <v>150</v>
      </c>
      <c r="B8" s="11">
        <f>Ácsmunka!H16</f>
        <v>0</v>
      </c>
      <c r="C8" s="11">
        <f>Ácsmunka!I16</f>
        <v>0</v>
      </c>
    </row>
    <row r="9" spans="1:3">
      <c r="A9" s="11" t="s">
        <v>158</v>
      </c>
      <c r="B9" s="11">
        <f>'Vakolás és rabicolás'!H9</f>
        <v>0</v>
      </c>
      <c r="C9" s="11">
        <f>'Vakolás és rabicolás'!I9</f>
        <v>0</v>
      </c>
    </row>
    <row r="10" spans="1:3">
      <c r="A10" s="11" t="s">
        <v>161</v>
      </c>
      <c r="B10" s="11">
        <f>'Égéstermék-elvezető rendszerek'!H4</f>
        <v>0</v>
      </c>
      <c r="C10" s="11">
        <f>'Égéstermék-elvezető rendszerek'!I4</f>
        <v>0</v>
      </c>
    </row>
    <row r="11" spans="1:3">
      <c r="A11" s="11" t="s">
        <v>165</v>
      </c>
      <c r="B11" s="11">
        <f>Szárazépítés!H5</f>
        <v>0</v>
      </c>
      <c r="C11" s="11">
        <f>Szárazépítés!I5</f>
        <v>0</v>
      </c>
    </row>
    <row r="12" spans="1:3">
      <c r="A12" s="11" t="s">
        <v>171</v>
      </c>
      <c r="B12" s="11">
        <f>Tetőfedés!H7</f>
        <v>0</v>
      </c>
      <c r="C12" s="11">
        <f>Tetőfedés!I7</f>
        <v>0</v>
      </c>
    </row>
    <row r="13" spans="1:3" ht="31.5">
      <c r="A13" s="11" t="s">
        <v>195</v>
      </c>
      <c r="B13" s="11">
        <f>'Hideg- és melegburkolatok készí'!H25</f>
        <v>0</v>
      </c>
      <c r="C13" s="11">
        <f>'Hideg- és melegburkolatok készí'!I25</f>
        <v>0</v>
      </c>
    </row>
    <row r="14" spans="1:3">
      <c r="A14" s="11" t="s">
        <v>208</v>
      </c>
      <c r="B14" s="11">
        <f>Bádogozás!H14</f>
        <v>0</v>
      </c>
      <c r="C14" s="11">
        <f>Bádogozás!I14</f>
        <v>0</v>
      </c>
    </row>
    <row r="15" spans="1:3">
      <c r="A15" s="11" t="s">
        <v>249</v>
      </c>
      <c r="B15" s="11">
        <f>'Fa- és műanyag szerkezet elhely'!H43</f>
        <v>0</v>
      </c>
      <c r="C15" s="11">
        <f>'Fa- és műanyag szerkezet elhely'!I43</f>
        <v>0</v>
      </c>
    </row>
    <row r="16" spans="1:3" ht="31.5">
      <c r="A16" s="11" t="s">
        <v>252</v>
      </c>
      <c r="B16" s="11">
        <f>'Fém nyílászáró és épületlakatos'!H4</f>
        <v>0</v>
      </c>
      <c r="C16" s="11">
        <f>'Fém nyílászáró és épületlakatos'!I4</f>
        <v>0</v>
      </c>
    </row>
    <row r="17" spans="1:3">
      <c r="A17" s="11" t="s">
        <v>258</v>
      </c>
      <c r="B17" s="11">
        <f>Felületképzés!H7</f>
        <v>0</v>
      </c>
      <c r="C17" s="11">
        <f>Felületképzés!I7</f>
        <v>0</v>
      </c>
    </row>
    <row r="18" spans="1:3">
      <c r="A18" s="11" t="s">
        <v>286</v>
      </c>
      <c r="B18" s="11">
        <f>Szigetelés!H29</f>
        <v>0</v>
      </c>
      <c r="C18" s="11">
        <f>Szigetelés!I29</f>
        <v>0</v>
      </c>
    </row>
    <row r="19" spans="1:3" s="12" customFormat="1">
      <c r="A19" s="12" t="s">
        <v>287</v>
      </c>
      <c r="B19" s="12">
        <f>ROUND(SUM(B2:B18),0)</f>
        <v>0</v>
      </c>
      <c r="C19" s="12">
        <f>ROUND(SUM(C2:C18), 0)</f>
        <v>0</v>
      </c>
    </row>
    <row r="21" spans="1:3" ht="63">
      <c r="A21" s="14" t="s">
        <v>288</v>
      </c>
    </row>
  </sheetData>
  <pageMargins left="1" right="1" top="1" bottom="1" header="0.41666666666666669" footer="0.41666666666666669"/>
  <pageSetup paperSize="9" orientation="portrait" useFirstPageNumber="1" horizontalDpi="0" verticalDpi="0" r:id="rId1"/>
  <headerFooter>
    <oddHeader>&amp;C&amp;"Times New Roman,bold"&amp;12Munkanem összesítő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13"/>
  <sheetViews>
    <sheetView workbookViewId="0">
      <selection activeCell="F2" sqref="F2:G10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8.25">
      <c r="A2" s="8">
        <v>1</v>
      </c>
      <c r="B2" s="1" t="s">
        <v>12</v>
      </c>
      <c r="C2" s="2" t="s">
        <v>14</v>
      </c>
      <c r="D2" s="6">
        <v>17.72</v>
      </c>
      <c r="E2" s="1" t="s">
        <v>13</v>
      </c>
      <c r="H2" s="6">
        <f>ROUND(D2*F2, 0)</f>
        <v>0</v>
      </c>
      <c r="I2" s="6">
        <f>ROUND(D2*G2, 0)</f>
        <v>0</v>
      </c>
    </row>
    <row r="4" spans="1:9" ht="38.25">
      <c r="A4" s="8">
        <v>2</v>
      </c>
      <c r="B4" s="1" t="s">
        <v>15</v>
      </c>
      <c r="C4" s="2" t="s">
        <v>16</v>
      </c>
      <c r="D4" s="6">
        <v>8.43</v>
      </c>
      <c r="E4" s="1" t="s">
        <v>13</v>
      </c>
      <c r="H4" s="6">
        <f>ROUND(D4*F4, 0)</f>
        <v>0</v>
      </c>
      <c r="I4" s="6">
        <f>ROUND(D4*G4, 0)</f>
        <v>0</v>
      </c>
    </row>
    <row r="6" spans="1:9" ht="25.5">
      <c r="A6" s="8">
        <v>3</v>
      </c>
      <c r="B6" s="1" t="s">
        <v>17</v>
      </c>
      <c r="C6" s="2" t="s">
        <v>18</v>
      </c>
      <c r="D6" s="6">
        <v>40.26</v>
      </c>
      <c r="E6" s="1" t="s">
        <v>13</v>
      </c>
      <c r="H6" s="6">
        <f>ROUND(D6*F6, 0)</f>
        <v>0</v>
      </c>
      <c r="I6" s="6">
        <f>ROUND(D6*G6, 0)</f>
        <v>0</v>
      </c>
    </row>
    <row r="8" spans="1:9" ht="38.25">
      <c r="A8" s="8">
        <v>4</v>
      </c>
      <c r="B8" s="1" t="s">
        <v>19</v>
      </c>
      <c r="C8" s="2" t="s">
        <v>20</v>
      </c>
      <c r="D8" s="6">
        <v>5.25</v>
      </c>
      <c r="E8" s="1" t="s">
        <v>13</v>
      </c>
      <c r="H8" s="6">
        <f>ROUND(D8*F8, 0)</f>
        <v>0</v>
      </c>
      <c r="I8" s="6">
        <f>ROUND(D8*G8, 0)</f>
        <v>0</v>
      </c>
    </row>
    <row r="10" spans="1:9" ht="79.5">
      <c r="A10" s="8">
        <v>5</v>
      </c>
      <c r="B10" s="1" t="s">
        <v>21</v>
      </c>
      <c r="C10" s="2" t="s">
        <v>24</v>
      </c>
      <c r="D10" s="6">
        <v>283</v>
      </c>
      <c r="E10" s="1" t="s">
        <v>13</v>
      </c>
      <c r="H10" s="6">
        <f>ROUND(D10*F10, 0)</f>
        <v>0</v>
      </c>
      <c r="I10" s="6">
        <f>ROUND(D10*G10, 0)</f>
        <v>0</v>
      </c>
    </row>
    <row r="11" spans="1:9" ht="51">
      <c r="C11" s="2" t="s">
        <v>22</v>
      </c>
    </row>
    <row r="13" spans="1:9" s="9" customFormat="1">
      <c r="A13" s="7"/>
      <c r="B13" s="3"/>
      <c r="C13" s="3" t="s">
        <v>23</v>
      </c>
      <c r="D13" s="5"/>
      <c r="E13" s="3"/>
      <c r="F13" s="5"/>
      <c r="G13" s="5"/>
      <c r="H13" s="5">
        <f>ROUND(SUM(H2:H12),0)</f>
        <v>0</v>
      </c>
      <c r="I13" s="5">
        <f>ROUND(SUM(I2:I12),0)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horizontalDpi="0" verticalDpi="0" r:id="rId1"/>
  <headerFooter>
    <oddHeader>&amp;L&amp;"Times New Roman CE,bold"&amp;10 Zsaluzás és állványozás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21"/>
  <sheetViews>
    <sheetView workbookViewId="0">
      <selection activeCell="F2" sqref="F2:G19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63.75">
      <c r="A2" s="8">
        <v>1</v>
      </c>
      <c r="B2" s="1" t="s">
        <v>26</v>
      </c>
      <c r="C2" s="2" t="s">
        <v>28</v>
      </c>
      <c r="D2" s="6">
        <v>89.4</v>
      </c>
      <c r="E2" s="1" t="s">
        <v>27</v>
      </c>
      <c r="H2" s="6">
        <f>ROUND(D2*F2, 0)</f>
        <v>0</v>
      </c>
      <c r="I2" s="6">
        <f>ROUND(D2*G2, 0)</f>
        <v>0</v>
      </c>
    </row>
    <row r="4" spans="1:9" ht="66.75">
      <c r="A4" s="8">
        <v>2</v>
      </c>
      <c r="B4" s="1" t="s">
        <v>29</v>
      </c>
      <c r="C4" s="2" t="s">
        <v>45</v>
      </c>
      <c r="D4" s="6">
        <v>134</v>
      </c>
      <c r="E4" s="1" t="s">
        <v>27</v>
      </c>
      <c r="H4" s="6">
        <f>ROUND(D4*F4, 0)</f>
        <v>0</v>
      </c>
      <c r="I4" s="6">
        <f>ROUND(D4*G4, 0)</f>
        <v>0</v>
      </c>
    </row>
    <row r="6" spans="1:9" ht="66.75">
      <c r="A6" s="8">
        <v>3</v>
      </c>
      <c r="B6" s="1" t="s">
        <v>30</v>
      </c>
      <c r="C6" s="2" t="s">
        <v>46</v>
      </c>
      <c r="D6" s="6">
        <v>2.34</v>
      </c>
      <c r="E6" s="1" t="s">
        <v>27</v>
      </c>
      <c r="H6" s="6">
        <f>ROUND(D6*F6, 0)</f>
        <v>0</v>
      </c>
      <c r="I6" s="6">
        <f>ROUND(D6*G6, 0)</f>
        <v>0</v>
      </c>
    </row>
    <row r="8" spans="1:9" ht="38.25">
      <c r="A8" s="8">
        <v>4</v>
      </c>
      <c r="B8" s="1" t="s">
        <v>31</v>
      </c>
      <c r="C8" s="2" t="s">
        <v>32</v>
      </c>
      <c r="D8" s="6">
        <v>298</v>
      </c>
      <c r="E8" s="1" t="s">
        <v>13</v>
      </c>
      <c r="H8" s="6">
        <f>ROUND(D8*F8, 0)</f>
        <v>0</v>
      </c>
      <c r="I8" s="6">
        <f>ROUND(D8*G8, 0)</f>
        <v>0</v>
      </c>
    </row>
    <row r="10" spans="1:9" ht="25.5">
      <c r="A10" s="8">
        <v>5</v>
      </c>
      <c r="B10" s="1" t="s">
        <v>33</v>
      </c>
      <c r="C10" s="2" t="s">
        <v>34</v>
      </c>
      <c r="D10" s="6">
        <v>84</v>
      </c>
      <c r="E10" s="1" t="s">
        <v>27</v>
      </c>
      <c r="H10" s="6">
        <f>ROUND(D10*F10, 0)</f>
        <v>0</v>
      </c>
      <c r="I10" s="6">
        <f>ROUND(D10*G10, 0)</f>
        <v>0</v>
      </c>
    </row>
    <row r="12" spans="1:9" ht="38.25">
      <c r="A12" s="8">
        <v>6</v>
      </c>
      <c r="B12" s="1" t="s">
        <v>35</v>
      </c>
      <c r="C12" s="2" t="s">
        <v>36</v>
      </c>
      <c r="D12" s="6">
        <v>134</v>
      </c>
      <c r="E12" s="1" t="s">
        <v>27</v>
      </c>
      <c r="H12" s="6">
        <f>ROUND(D12*F12, 0)</f>
        <v>0</v>
      </c>
      <c r="I12" s="6">
        <f>ROUND(D12*G12, 0)</f>
        <v>0</v>
      </c>
    </row>
    <row r="14" spans="1:9" ht="38.25">
      <c r="A14" s="8">
        <v>7</v>
      </c>
      <c r="B14" s="1" t="s">
        <v>37</v>
      </c>
      <c r="C14" s="2" t="s">
        <v>39</v>
      </c>
      <c r="D14" s="6">
        <v>2.98</v>
      </c>
      <c r="E14" s="1" t="s">
        <v>38</v>
      </c>
      <c r="H14" s="6">
        <f>ROUND(D14*F14, 0)</f>
        <v>0</v>
      </c>
      <c r="I14" s="6">
        <f>ROUND(D14*G14, 0)</f>
        <v>0</v>
      </c>
    </row>
    <row r="16" spans="1:9" ht="76.5">
      <c r="A16" s="8">
        <v>8</v>
      </c>
      <c r="B16" s="1" t="s">
        <v>40</v>
      </c>
      <c r="C16" s="2" t="s">
        <v>41</v>
      </c>
      <c r="D16" s="6">
        <v>41.1</v>
      </c>
      <c r="E16" s="1" t="s">
        <v>27</v>
      </c>
      <c r="H16" s="6">
        <f>ROUND(D16*F16, 0)</f>
        <v>0</v>
      </c>
      <c r="I16" s="6">
        <f>ROUND(D16*G16, 0)</f>
        <v>0</v>
      </c>
    </row>
    <row r="17" spans="1:9">
      <c r="C17" s="2" t="s">
        <v>42</v>
      </c>
    </row>
    <row r="19" spans="1:9" ht="63.75">
      <c r="A19" s="8">
        <v>9</v>
      </c>
      <c r="B19" s="1" t="s">
        <v>43</v>
      </c>
      <c r="C19" s="2" t="s">
        <v>44</v>
      </c>
      <c r="D19" s="6">
        <v>84</v>
      </c>
      <c r="E19" s="1" t="s">
        <v>27</v>
      </c>
      <c r="H19" s="6">
        <f>ROUND(D19*F19, 0)</f>
        <v>0</v>
      </c>
      <c r="I19" s="6">
        <f>ROUND(D19*G19, 0)</f>
        <v>0</v>
      </c>
    </row>
    <row r="21" spans="1:9" s="9" customFormat="1">
      <c r="A21" s="7"/>
      <c r="B21" s="3"/>
      <c r="C21" s="3" t="s">
        <v>23</v>
      </c>
      <c r="D21" s="5"/>
      <c r="E21" s="3"/>
      <c r="F21" s="5"/>
      <c r="G21" s="5"/>
      <c r="H21" s="5">
        <f>ROUND(SUM(H2:H20),0)</f>
        <v>0</v>
      </c>
      <c r="I21" s="5">
        <f>ROUND(SUM(I2:I20),0)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horizontalDpi="0" verticalDpi="0" r:id="rId1"/>
  <headerFooter>
    <oddHeader>&amp;L&amp;"Times New Roman CE,bold"&amp;10 Irtás, föld- és sziklamunka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9"/>
  <sheetViews>
    <sheetView workbookViewId="0">
      <selection activeCell="F2" sqref="F2:G6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90.75">
      <c r="A2" s="8">
        <v>1</v>
      </c>
      <c r="B2" s="1" t="s">
        <v>48</v>
      </c>
      <c r="C2" s="2" t="s">
        <v>52</v>
      </c>
      <c r="D2" s="6">
        <v>132.6</v>
      </c>
      <c r="E2" s="1" t="s">
        <v>27</v>
      </c>
      <c r="H2" s="6">
        <f>ROUND(D2*F2, 0)</f>
        <v>0</v>
      </c>
      <c r="I2" s="6">
        <f>ROUND(D2*G2, 0)</f>
        <v>0</v>
      </c>
    </row>
    <row r="4" spans="1:9" ht="65.25">
      <c r="A4" s="8">
        <v>2</v>
      </c>
      <c r="B4" s="1" t="s">
        <v>49</v>
      </c>
      <c r="C4" s="2" t="s">
        <v>53</v>
      </c>
      <c r="D4" s="6">
        <v>2.34</v>
      </c>
      <c r="E4" s="1" t="s">
        <v>27</v>
      </c>
      <c r="H4" s="6">
        <f>ROUND(D4*F4, 0)</f>
        <v>0</v>
      </c>
      <c r="I4" s="6">
        <f>ROUND(D4*G4, 0)</f>
        <v>0</v>
      </c>
    </row>
    <row r="6" spans="1:9" ht="90.75">
      <c r="A6" s="8">
        <v>3</v>
      </c>
      <c r="B6" s="1" t="s">
        <v>50</v>
      </c>
      <c r="C6" s="2" t="s">
        <v>54</v>
      </c>
      <c r="D6" s="6">
        <v>30.8</v>
      </c>
      <c r="E6" s="1" t="s">
        <v>27</v>
      </c>
      <c r="H6" s="6">
        <f>ROUND(D6*F6, 0)</f>
        <v>0</v>
      </c>
      <c r="I6" s="6">
        <f>ROUND(D6*G6, 0)</f>
        <v>0</v>
      </c>
    </row>
    <row r="7" spans="1:9">
      <c r="C7" s="2" t="s">
        <v>51</v>
      </c>
    </row>
    <row r="9" spans="1:9" s="9" customFormat="1">
      <c r="A9" s="7"/>
      <c r="B9" s="3"/>
      <c r="C9" s="3" t="s">
        <v>23</v>
      </c>
      <c r="D9" s="5"/>
      <c r="E9" s="3"/>
      <c r="F9" s="5"/>
      <c r="G9" s="5"/>
      <c r="H9" s="5">
        <f>ROUND(SUM(H2:H8),0)</f>
        <v>0</v>
      </c>
      <c r="I9" s="5">
        <f>ROUND(SUM(I2:I8),0)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horizontalDpi="0" verticalDpi="0" r:id="rId1"/>
  <headerFooter>
    <oddHeader>&amp;L&amp;"Times New Roman CE,bold"&amp;10 Síkalapozás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I27"/>
  <sheetViews>
    <sheetView workbookViewId="0">
      <selection activeCell="F2" sqref="F2:G24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51">
      <c r="A2" s="8">
        <v>1</v>
      </c>
      <c r="B2" s="1" t="s">
        <v>56</v>
      </c>
      <c r="C2" s="2" t="s">
        <v>58</v>
      </c>
      <c r="D2" s="6">
        <v>0.61</v>
      </c>
      <c r="E2" s="1" t="s">
        <v>57</v>
      </c>
      <c r="H2" s="6">
        <f>ROUND(D2*F2, 0)</f>
        <v>0</v>
      </c>
      <c r="I2" s="6">
        <f>ROUND(D2*G2, 0)</f>
        <v>0</v>
      </c>
    </row>
    <row r="4" spans="1:9" ht="51">
      <c r="A4" s="8">
        <v>2</v>
      </c>
      <c r="B4" s="1" t="s">
        <v>59</v>
      </c>
      <c r="C4" s="2" t="s">
        <v>60</v>
      </c>
      <c r="D4" s="6">
        <v>0.73</v>
      </c>
      <c r="E4" s="1" t="s">
        <v>57</v>
      </c>
      <c r="H4" s="6">
        <f>ROUND(D4*F4, 0)</f>
        <v>0</v>
      </c>
      <c r="I4" s="6">
        <f>ROUND(D4*G4, 0)</f>
        <v>0</v>
      </c>
    </row>
    <row r="6" spans="1:9" ht="63.75">
      <c r="A6" s="8">
        <v>3</v>
      </c>
      <c r="B6" s="1" t="s">
        <v>61</v>
      </c>
      <c r="C6" s="2" t="s">
        <v>62</v>
      </c>
      <c r="D6" s="6">
        <v>0.54</v>
      </c>
      <c r="E6" s="1" t="s">
        <v>57</v>
      </c>
      <c r="H6" s="6">
        <f>ROUND(D6*F6, 0)</f>
        <v>0</v>
      </c>
      <c r="I6" s="6">
        <f>ROUND(D6*G6, 0)</f>
        <v>0</v>
      </c>
    </row>
    <row r="8" spans="1:9" ht="51">
      <c r="A8" s="8">
        <v>4</v>
      </c>
      <c r="B8" s="1" t="s">
        <v>63</v>
      </c>
      <c r="C8" s="2" t="s">
        <v>64</v>
      </c>
      <c r="D8" s="6">
        <v>1.32</v>
      </c>
      <c r="E8" s="1" t="s">
        <v>57</v>
      </c>
      <c r="H8" s="6">
        <f>ROUND(D8*F8, 0)</f>
        <v>0</v>
      </c>
      <c r="I8" s="6">
        <f>ROUND(D8*G8, 0)</f>
        <v>0</v>
      </c>
    </row>
    <row r="10" spans="1:9" ht="51">
      <c r="A10" s="8">
        <v>5</v>
      </c>
      <c r="B10" s="1" t="s">
        <v>65</v>
      </c>
      <c r="C10" s="2" t="s">
        <v>66</v>
      </c>
      <c r="D10" s="6">
        <v>520.70000000000005</v>
      </c>
      <c r="E10" s="1" t="s">
        <v>13</v>
      </c>
      <c r="H10" s="6">
        <f>ROUND(D10*F10, 0)</f>
        <v>0</v>
      </c>
      <c r="I10" s="6">
        <f>ROUND(D10*G10, 0)</f>
        <v>0</v>
      </c>
    </row>
    <row r="12" spans="1:9" ht="79.5">
      <c r="A12" s="8">
        <v>6</v>
      </c>
      <c r="B12" s="1" t="s">
        <v>67</v>
      </c>
      <c r="C12" s="2" t="s">
        <v>75</v>
      </c>
      <c r="D12" s="6">
        <v>2.63</v>
      </c>
      <c r="E12" s="1" t="s">
        <v>27</v>
      </c>
      <c r="H12" s="6">
        <f>ROUND(D12*F12, 0)</f>
        <v>0</v>
      </c>
      <c r="I12" s="6">
        <f>ROUND(D12*G12, 0)</f>
        <v>0</v>
      </c>
    </row>
    <row r="13" spans="1:9" ht="27">
      <c r="C13" s="2" t="s">
        <v>77</v>
      </c>
    </row>
    <row r="15" spans="1:9" ht="92.25">
      <c r="A15" s="8">
        <v>7</v>
      </c>
      <c r="B15" s="1" t="s">
        <v>68</v>
      </c>
      <c r="C15" s="2" t="s">
        <v>76</v>
      </c>
      <c r="D15" s="6">
        <v>12.35</v>
      </c>
      <c r="E15" s="1" t="s">
        <v>27</v>
      </c>
      <c r="H15" s="6">
        <f>ROUND(D15*F15, 0)</f>
        <v>0</v>
      </c>
      <c r="I15" s="6">
        <f>ROUND(D15*G15, 0)</f>
        <v>0</v>
      </c>
    </row>
    <row r="16" spans="1:9" ht="27">
      <c r="C16" s="2" t="s">
        <v>78</v>
      </c>
    </row>
    <row r="18" spans="1:9" ht="76.5">
      <c r="A18" s="8">
        <v>8</v>
      </c>
      <c r="B18" s="1" t="s">
        <v>69</v>
      </c>
      <c r="C18" s="2" t="s">
        <v>70</v>
      </c>
      <c r="D18" s="6">
        <v>2.7</v>
      </c>
      <c r="E18" s="1" t="s">
        <v>27</v>
      </c>
      <c r="H18" s="6">
        <f>ROUND(D18*F18, 0)</f>
        <v>0</v>
      </c>
      <c r="I18" s="6">
        <f>ROUND(D18*G18, 0)</f>
        <v>0</v>
      </c>
    </row>
    <row r="19" spans="1:9" ht="39.75">
      <c r="C19" s="2" t="s">
        <v>79</v>
      </c>
    </row>
    <row r="21" spans="1:9" ht="89.25">
      <c r="A21" s="8">
        <v>9</v>
      </c>
      <c r="B21" s="1" t="s">
        <v>71</v>
      </c>
      <c r="C21" s="2" t="s">
        <v>72</v>
      </c>
      <c r="D21" s="6">
        <v>1.98</v>
      </c>
      <c r="E21" s="1" t="s">
        <v>27</v>
      </c>
      <c r="H21" s="6">
        <f>ROUND(D21*F21, 0)</f>
        <v>0</v>
      </c>
      <c r="I21" s="6">
        <f>ROUND(D21*G21, 0)</f>
        <v>0</v>
      </c>
    </row>
    <row r="22" spans="1:9" ht="39.75">
      <c r="C22" s="2" t="s">
        <v>80</v>
      </c>
    </row>
    <row r="24" spans="1:9" ht="89.25">
      <c r="A24" s="8">
        <v>10</v>
      </c>
      <c r="B24" s="1" t="s">
        <v>73</v>
      </c>
      <c r="C24" s="2" t="s">
        <v>74</v>
      </c>
      <c r="D24" s="6">
        <v>16.64</v>
      </c>
      <c r="E24" s="1" t="s">
        <v>27</v>
      </c>
      <c r="H24" s="6">
        <f>ROUND(D24*F24, 0)</f>
        <v>0</v>
      </c>
      <c r="I24" s="6">
        <f>ROUND(D24*G24, 0)</f>
        <v>0</v>
      </c>
    </row>
    <row r="25" spans="1:9" ht="65.25">
      <c r="C25" s="2" t="s">
        <v>81</v>
      </c>
    </row>
    <row r="27" spans="1:9" s="9" customFormat="1">
      <c r="A27" s="7"/>
      <c r="B27" s="3"/>
      <c r="C27" s="3" t="s">
        <v>23</v>
      </c>
      <c r="D27" s="5"/>
      <c r="E27" s="3"/>
      <c r="F27" s="5"/>
      <c r="G27" s="5"/>
      <c r="H27" s="5">
        <f>ROUND(SUM(H2:H26),0)</f>
        <v>0</v>
      </c>
      <c r="I27" s="5">
        <f>ROUND(SUM(I2:I26),0)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horizontalDpi="0" verticalDpi="0" r:id="rId1"/>
  <headerFooter>
    <oddHeader>&amp;L&amp;"Times New Roman CE,bold"&amp;10 Helyszíni beton és vasbeton munka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41"/>
  <sheetViews>
    <sheetView workbookViewId="0">
      <selection activeCell="F2" sqref="F2:G38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89.25">
      <c r="A2" s="8">
        <v>1</v>
      </c>
      <c r="B2" s="2" t="s">
        <v>83</v>
      </c>
      <c r="C2" s="2" t="s">
        <v>85</v>
      </c>
      <c r="D2" s="6">
        <v>31</v>
      </c>
      <c r="E2" s="1" t="s">
        <v>84</v>
      </c>
      <c r="H2" s="6">
        <f>ROUND(D2*F2, 0)</f>
        <v>0</v>
      </c>
      <c r="I2" s="6">
        <f>ROUND(D2*G2, 0)</f>
        <v>0</v>
      </c>
    </row>
    <row r="3" spans="1:9" ht="51">
      <c r="C3" s="2" t="s">
        <v>86</v>
      </c>
    </row>
    <row r="5" spans="1:9" ht="89.25">
      <c r="A5" s="8">
        <v>2</v>
      </c>
      <c r="B5" s="2" t="s">
        <v>87</v>
      </c>
      <c r="C5" s="2" t="s">
        <v>85</v>
      </c>
      <c r="D5" s="6">
        <v>35</v>
      </c>
      <c r="E5" s="1" t="s">
        <v>84</v>
      </c>
      <c r="H5" s="6">
        <f>ROUND(D5*F5, 0)</f>
        <v>0</v>
      </c>
      <c r="I5" s="6">
        <f>ROUND(D5*G5, 0)</f>
        <v>0</v>
      </c>
    </row>
    <row r="6" spans="1:9" ht="51">
      <c r="C6" s="2" t="s">
        <v>88</v>
      </c>
    </row>
    <row r="8" spans="1:9" ht="89.25">
      <c r="A8" s="8">
        <v>3</v>
      </c>
      <c r="B8" s="2" t="s">
        <v>89</v>
      </c>
      <c r="C8" s="2" t="s">
        <v>85</v>
      </c>
      <c r="D8" s="6">
        <v>34</v>
      </c>
      <c r="E8" s="1" t="s">
        <v>84</v>
      </c>
      <c r="H8" s="6">
        <f>ROUND(D8*F8, 0)</f>
        <v>0</v>
      </c>
      <c r="I8" s="6">
        <f>ROUND(D8*G8, 0)</f>
        <v>0</v>
      </c>
    </row>
    <row r="9" spans="1:9" ht="51">
      <c r="C9" s="2" t="s">
        <v>90</v>
      </c>
    </row>
    <row r="11" spans="1:9" ht="89.25">
      <c r="A11" s="8">
        <v>4</v>
      </c>
      <c r="B11" s="2" t="s">
        <v>91</v>
      </c>
      <c r="C11" s="2" t="s">
        <v>85</v>
      </c>
      <c r="D11" s="6">
        <v>40</v>
      </c>
      <c r="E11" s="1" t="s">
        <v>84</v>
      </c>
      <c r="H11" s="6">
        <f>ROUND(D11*F11, 0)</f>
        <v>0</v>
      </c>
      <c r="I11" s="6">
        <f>ROUND(D11*G11, 0)</f>
        <v>0</v>
      </c>
    </row>
    <row r="12" spans="1:9" ht="51">
      <c r="C12" s="2" t="s">
        <v>92</v>
      </c>
    </row>
    <row r="14" spans="1:9" ht="89.25">
      <c r="A14" s="8">
        <v>5</v>
      </c>
      <c r="B14" s="2" t="s">
        <v>93</v>
      </c>
      <c r="C14" s="2" t="s">
        <v>85</v>
      </c>
      <c r="D14" s="6">
        <v>3</v>
      </c>
      <c r="E14" s="1" t="s">
        <v>84</v>
      </c>
      <c r="H14" s="6">
        <f>ROUND(D14*F14, 0)</f>
        <v>0</v>
      </c>
      <c r="I14" s="6">
        <f>ROUND(D14*G14, 0)</f>
        <v>0</v>
      </c>
    </row>
    <row r="15" spans="1:9" ht="51">
      <c r="C15" s="2" t="s">
        <v>94</v>
      </c>
    </row>
    <row r="17" spans="1:9" ht="89.25">
      <c r="A17" s="8">
        <v>6</v>
      </c>
      <c r="B17" s="2" t="s">
        <v>95</v>
      </c>
      <c r="C17" s="2" t="s">
        <v>85</v>
      </c>
      <c r="D17" s="6">
        <v>1</v>
      </c>
      <c r="E17" s="1" t="s">
        <v>84</v>
      </c>
      <c r="H17" s="6">
        <f>ROUND(D17*F17, 0)</f>
        <v>0</v>
      </c>
      <c r="I17" s="6">
        <f>ROUND(D17*G17, 0)</f>
        <v>0</v>
      </c>
    </row>
    <row r="18" spans="1:9" ht="51">
      <c r="C18" s="2" t="s">
        <v>96</v>
      </c>
    </row>
    <row r="20" spans="1:9" ht="89.25">
      <c r="A20" s="8">
        <v>7</v>
      </c>
      <c r="B20" s="2" t="s">
        <v>97</v>
      </c>
      <c r="C20" s="2" t="s">
        <v>85</v>
      </c>
      <c r="D20" s="6">
        <v>2</v>
      </c>
      <c r="E20" s="1" t="s">
        <v>84</v>
      </c>
      <c r="H20" s="6">
        <f>ROUND(D20*F20, 0)</f>
        <v>0</v>
      </c>
      <c r="I20" s="6">
        <f>ROUND(D20*G20, 0)</f>
        <v>0</v>
      </c>
    </row>
    <row r="21" spans="1:9" ht="51">
      <c r="C21" s="2" t="s">
        <v>98</v>
      </c>
    </row>
    <row r="23" spans="1:9" ht="89.25">
      <c r="A23" s="8">
        <v>8</v>
      </c>
      <c r="B23" s="1" t="s">
        <v>99</v>
      </c>
      <c r="C23" s="2" t="s">
        <v>100</v>
      </c>
      <c r="D23" s="6">
        <v>8</v>
      </c>
      <c r="E23" s="1" t="s">
        <v>84</v>
      </c>
      <c r="H23" s="6">
        <f>ROUND(D23*F23, 0)</f>
        <v>0</v>
      </c>
      <c r="I23" s="6">
        <f>ROUND(D23*G23, 0)</f>
        <v>0</v>
      </c>
    </row>
    <row r="24" spans="1:9" ht="25.5">
      <c r="C24" s="2" t="s">
        <v>101</v>
      </c>
    </row>
    <row r="26" spans="1:9" ht="89.25">
      <c r="A26" s="8">
        <v>9</v>
      </c>
      <c r="B26" s="1" t="s">
        <v>102</v>
      </c>
      <c r="C26" s="2" t="s">
        <v>103</v>
      </c>
      <c r="D26" s="6">
        <v>14</v>
      </c>
      <c r="E26" s="1" t="s">
        <v>84</v>
      </c>
      <c r="H26" s="6">
        <f>ROUND(D26*F26, 0)</f>
        <v>0</v>
      </c>
      <c r="I26" s="6">
        <f>ROUND(D26*G26, 0)</f>
        <v>0</v>
      </c>
    </row>
    <row r="27" spans="1:9" ht="25.5">
      <c r="C27" s="2" t="s">
        <v>104</v>
      </c>
    </row>
    <row r="29" spans="1:9" ht="89.25">
      <c r="A29" s="8">
        <v>10</v>
      </c>
      <c r="B29" s="1" t="s">
        <v>105</v>
      </c>
      <c r="C29" s="2" t="s">
        <v>106</v>
      </c>
      <c r="D29" s="6">
        <v>41</v>
      </c>
      <c r="E29" s="1" t="s">
        <v>84</v>
      </c>
      <c r="H29" s="6">
        <f>ROUND(D29*F29, 0)</f>
        <v>0</v>
      </c>
      <c r="I29" s="6">
        <f>ROUND(D29*G29, 0)</f>
        <v>0</v>
      </c>
    </row>
    <row r="30" spans="1:9" ht="25.5">
      <c r="C30" s="2" t="s">
        <v>107</v>
      </c>
    </row>
    <row r="32" spans="1:9" ht="89.25">
      <c r="A32" s="8">
        <v>11</v>
      </c>
      <c r="B32" s="1" t="s">
        <v>108</v>
      </c>
      <c r="C32" s="2" t="s">
        <v>109</v>
      </c>
      <c r="D32" s="6">
        <v>12</v>
      </c>
      <c r="E32" s="1" t="s">
        <v>84</v>
      </c>
      <c r="H32" s="6">
        <f>ROUND(D32*F32, 0)</f>
        <v>0</v>
      </c>
      <c r="I32" s="6">
        <f>ROUND(D32*G32, 0)</f>
        <v>0</v>
      </c>
    </row>
    <row r="33" spans="1:9" ht="25.5">
      <c r="C33" s="2" t="s">
        <v>110</v>
      </c>
    </row>
    <row r="35" spans="1:9" ht="89.25">
      <c r="A35" s="8">
        <v>12</v>
      </c>
      <c r="B35" s="1" t="s">
        <v>111</v>
      </c>
      <c r="C35" s="2" t="s">
        <v>112</v>
      </c>
      <c r="D35" s="6">
        <v>14</v>
      </c>
      <c r="E35" s="1" t="s">
        <v>84</v>
      </c>
      <c r="H35" s="6">
        <f>ROUND(D35*F35, 0)</f>
        <v>0</v>
      </c>
      <c r="I35" s="6">
        <f>ROUND(D35*G35, 0)</f>
        <v>0</v>
      </c>
    </row>
    <row r="36" spans="1:9" ht="25.5">
      <c r="C36" s="2" t="s">
        <v>113</v>
      </c>
    </row>
    <row r="38" spans="1:9" ht="89.25">
      <c r="A38" s="8">
        <v>13</v>
      </c>
      <c r="B38" s="1" t="s">
        <v>114</v>
      </c>
      <c r="C38" s="2" t="s">
        <v>115</v>
      </c>
      <c r="D38" s="6">
        <v>205.5</v>
      </c>
      <c r="E38" s="1" t="s">
        <v>13</v>
      </c>
      <c r="H38" s="6">
        <f>ROUND(D38*F38, 0)</f>
        <v>0</v>
      </c>
      <c r="I38" s="6">
        <f>ROUND(D38*G38, 0)</f>
        <v>0</v>
      </c>
    </row>
    <row r="39" spans="1:9" ht="38.25">
      <c r="C39" s="2" t="s">
        <v>116</v>
      </c>
    </row>
    <row r="41" spans="1:9" s="9" customFormat="1">
      <c r="A41" s="7"/>
      <c r="B41" s="3"/>
      <c r="C41" s="3" t="s">
        <v>23</v>
      </c>
      <c r="D41" s="5"/>
      <c r="E41" s="3"/>
      <c r="F41" s="5"/>
      <c r="G41" s="5"/>
      <c r="H41" s="5">
        <f>ROUND(SUM(H2:H40),0)</f>
        <v>0</v>
      </c>
      <c r="I41" s="5">
        <f>ROUND(SUM(I2:I40),0)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horizontalDpi="0" verticalDpi="0" r:id="rId1"/>
  <headerFooter>
    <oddHeader>&amp;L&amp;"Times New Roman CE,bold"&amp;10 Előregyártott épületszerkezeti elem elhelyezése és szerelése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I18"/>
  <sheetViews>
    <sheetView workbookViewId="0">
      <selection activeCell="F2" sqref="F2:G15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76.5">
      <c r="A2" s="8">
        <v>1</v>
      </c>
      <c r="B2" s="1" t="s">
        <v>118</v>
      </c>
      <c r="C2" s="2" t="s">
        <v>119</v>
      </c>
      <c r="D2" s="6">
        <v>1.86</v>
      </c>
      <c r="E2" s="1" t="s">
        <v>27</v>
      </c>
      <c r="H2" s="6">
        <f>ROUND(D2*F2, 0)</f>
        <v>0</v>
      </c>
      <c r="I2" s="6">
        <f>ROUND(D2*G2, 0)</f>
        <v>0</v>
      </c>
    </row>
    <row r="3" spans="1:9" ht="38.25">
      <c r="C3" s="2" t="s">
        <v>120</v>
      </c>
    </row>
    <row r="5" spans="1:9" ht="89.25">
      <c r="A5" s="8">
        <v>2</v>
      </c>
      <c r="B5" s="1" t="s">
        <v>121</v>
      </c>
      <c r="C5" s="2" t="s">
        <v>122</v>
      </c>
      <c r="D5" s="6">
        <v>80.8</v>
      </c>
      <c r="E5" s="1" t="s">
        <v>13</v>
      </c>
      <c r="H5" s="6">
        <f>ROUND(D5*F5, 0)</f>
        <v>0</v>
      </c>
      <c r="I5" s="6">
        <f>ROUND(D5*G5, 0)</f>
        <v>0</v>
      </c>
    </row>
    <row r="7" spans="1:9" ht="102">
      <c r="A7" s="8">
        <v>3</v>
      </c>
      <c r="B7" s="2" t="s">
        <v>123</v>
      </c>
      <c r="C7" s="2" t="s">
        <v>124</v>
      </c>
      <c r="D7" s="6">
        <v>192.8</v>
      </c>
      <c r="E7" s="1" t="s">
        <v>13</v>
      </c>
      <c r="H7" s="6">
        <f>ROUND(D7*F7, 0)</f>
        <v>0</v>
      </c>
      <c r="I7" s="6">
        <f>ROUND(D7*G7, 0)</f>
        <v>0</v>
      </c>
    </row>
    <row r="8" spans="1:9" ht="25.5">
      <c r="C8" s="2" t="s">
        <v>125</v>
      </c>
    </row>
    <row r="10" spans="1:9" ht="89.25">
      <c r="A10" s="8">
        <v>4</v>
      </c>
      <c r="B10" s="1" t="s">
        <v>126</v>
      </c>
      <c r="C10" s="2" t="s">
        <v>127</v>
      </c>
      <c r="D10" s="6">
        <v>57.52</v>
      </c>
      <c r="E10" s="1" t="s">
        <v>13</v>
      </c>
      <c r="H10" s="6">
        <f>ROUND(D10*F10, 0)</f>
        <v>0</v>
      </c>
      <c r="I10" s="6">
        <f>ROUND(D10*G10, 0)</f>
        <v>0</v>
      </c>
    </row>
    <row r="11" spans="1:9" ht="25.5">
      <c r="C11" s="2" t="s">
        <v>128</v>
      </c>
    </row>
    <row r="13" spans="1:9" ht="63.75">
      <c r="A13" s="8">
        <v>5</v>
      </c>
      <c r="B13" s="1" t="s">
        <v>129</v>
      </c>
      <c r="C13" s="2" t="s">
        <v>131</v>
      </c>
      <c r="D13" s="6">
        <v>10.6</v>
      </c>
      <c r="E13" s="1" t="s">
        <v>130</v>
      </c>
      <c r="H13" s="6">
        <f>ROUND(D13*F13, 0)</f>
        <v>0</v>
      </c>
      <c r="I13" s="6">
        <f>ROUND(D13*G13, 0)</f>
        <v>0</v>
      </c>
    </row>
    <row r="15" spans="1:9" ht="89.25">
      <c r="A15" s="8">
        <v>6</v>
      </c>
      <c r="B15" s="1" t="s">
        <v>132</v>
      </c>
      <c r="C15" s="2" t="s">
        <v>133</v>
      </c>
      <c r="D15" s="6">
        <v>56.5</v>
      </c>
      <c r="E15" s="1" t="s">
        <v>13</v>
      </c>
      <c r="H15" s="6">
        <f>ROUND(D15*F15, 0)</f>
        <v>0</v>
      </c>
      <c r="I15" s="6">
        <f>ROUND(D15*G15, 0)</f>
        <v>0</v>
      </c>
    </row>
    <row r="16" spans="1:9">
      <c r="C16" s="2" t="s">
        <v>134</v>
      </c>
    </row>
    <row r="18" spans="1:9" s="9" customFormat="1">
      <c r="A18" s="7"/>
      <c r="B18" s="3"/>
      <c r="C18" s="3" t="s">
        <v>23</v>
      </c>
      <c r="D18" s="5"/>
      <c r="E18" s="3"/>
      <c r="F18" s="5"/>
      <c r="G18" s="5"/>
      <c r="H18" s="5">
        <f>ROUND(SUM(H2:H17),0)</f>
        <v>0</v>
      </c>
      <c r="I18" s="5">
        <f>ROUND(SUM(I2:I17),0)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horizontalDpi="0" verticalDpi="0" r:id="rId1"/>
  <headerFooter>
    <oddHeader>&amp;L&amp;"Times New Roman CE,bold"&amp;10 Falazás és egyéb kőművesmunka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I16"/>
  <sheetViews>
    <sheetView workbookViewId="0">
      <selection activeCell="F2" sqref="F2:G13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92.25">
      <c r="A2" s="8">
        <v>1</v>
      </c>
      <c r="B2" s="1" t="s">
        <v>136</v>
      </c>
      <c r="C2" s="2" t="s">
        <v>149</v>
      </c>
      <c r="D2" s="6">
        <v>376</v>
      </c>
      <c r="E2" s="1" t="s">
        <v>13</v>
      </c>
      <c r="H2" s="6">
        <f>ROUND(D2*F2, 0)</f>
        <v>0</v>
      </c>
      <c r="I2" s="6">
        <f>ROUND(D2*G2, 0)</f>
        <v>0</v>
      </c>
    </row>
    <row r="3" spans="1:9" ht="25.5">
      <c r="C3" s="2" t="s">
        <v>137</v>
      </c>
    </row>
    <row r="5" spans="1:9" ht="38.25">
      <c r="A5" s="8">
        <v>2</v>
      </c>
      <c r="B5" s="1" t="s">
        <v>138</v>
      </c>
      <c r="C5" s="2" t="s">
        <v>139</v>
      </c>
      <c r="D5" s="6">
        <v>510</v>
      </c>
      <c r="E5" s="1" t="s">
        <v>13</v>
      </c>
      <c r="H5" s="6">
        <f>ROUND(D5*F5, 0)</f>
        <v>0</v>
      </c>
      <c r="I5" s="6">
        <f>ROUND(D5*G5, 0)</f>
        <v>0</v>
      </c>
    </row>
    <row r="7" spans="1:9" ht="51">
      <c r="A7" s="8">
        <v>3</v>
      </c>
      <c r="B7" s="1" t="s">
        <v>140</v>
      </c>
      <c r="C7" s="2" t="s">
        <v>141</v>
      </c>
      <c r="D7" s="6">
        <v>508</v>
      </c>
      <c r="E7" s="1" t="s">
        <v>13</v>
      </c>
      <c r="H7" s="6">
        <f>ROUND(D7*F7, 0)</f>
        <v>0</v>
      </c>
      <c r="I7" s="6">
        <f>ROUND(D7*G7, 0)</f>
        <v>0</v>
      </c>
    </row>
    <row r="9" spans="1:9" ht="25.5">
      <c r="A9" s="8">
        <v>4</v>
      </c>
      <c r="B9" s="1" t="s">
        <v>142</v>
      </c>
      <c r="C9" s="2" t="s">
        <v>143</v>
      </c>
      <c r="D9" s="6">
        <v>508</v>
      </c>
      <c r="E9" s="1" t="s">
        <v>13</v>
      </c>
      <c r="H9" s="6">
        <f>ROUND(D9*F9, 0)</f>
        <v>0</v>
      </c>
      <c r="I9" s="6">
        <f>ROUND(D9*G9, 0)</f>
        <v>0</v>
      </c>
    </row>
    <row r="11" spans="1:9" ht="25.5">
      <c r="A11" s="8">
        <v>5</v>
      </c>
      <c r="B11" s="1" t="s">
        <v>144</v>
      </c>
      <c r="C11" s="2" t="s">
        <v>145</v>
      </c>
      <c r="D11" s="6">
        <v>84.3</v>
      </c>
      <c r="E11" s="1" t="s">
        <v>13</v>
      </c>
      <c r="H11" s="6">
        <f>ROUND(D11*F11, 0)</f>
        <v>0</v>
      </c>
      <c r="I11" s="6">
        <f>ROUND(D11*G11, 0)</f>
        <v>0</v>
      </c>
    </row>
    <row r="13" spans="1:9" ht="89.25">
      <c r="A13" s="8">
        <v>6</v>
      </c>
      <c r="B13" s="1" t="s">
        <v>146</v>
      </c>
      <c r="C13" s="2" t="s">
        <v>147</v>
      </c>
      <c r="D13" s="6">
        <v>280</v>
      </c>
      <c r="E13" s="1" t="s">
        <v>13</v>
      </c>
      <c r="H13" s="6">
        <f>ROUND(D13*F13, 0)</f>
        <v>0</v>
      </c>
      <c r="I13" s="6">
        <f>ROUND(D13*G13, 0)</f>
        <v>0</v>
      </c>
    </row>
    <row r="14" spans="1:9" ht="25.5">
      <c r="C14" s="2" t="s">
        <v>148</v>
      </c>
    </row>
    <row r="16" spans="1:9" s="9" customFormat="1">
      <c r="A16" s="7"/>
      <c r="B16" s="3"/>
      <c r="C16" s="3" t="s">
        <v>23</v>
      </c>
      <c r="D16" s="5"/>
      <c r="E16" s="3"/>
      <c r="F16" s="5"/>
      <c r="G16" s="5"/>
      <c r="H16" s="5">
        <f>ROUND(SUM(H2:H15),0)</f>
        <v>0</v>
      </c>
      <c r="I16" s="5">
        <f>ROUND(SUM(I2:I15),0)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horizontalDpi="0" verticalDpi="0" r:id="rId1"/>
  <headerFooter>
    <oddHeader>&amp;L&amp;"Times New Roman CE,bold"&amp;10 Ácsmunka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19</vt:i4>
      </vt:variant>
    </vt:vector>
  </HeadingPairs>
  <TitlesOfParts>
    <vt:vector size="19" baseType="lpstr">
      <vt:lpstr>Záradék</vt:lpstr>
      <vt:lpstr>Összesítő</vt:lpstr>
      <vt:lpstr>Zsaluzás és állványozás</vt:lpstr>
      <vt:lpstr>Irtás, föld- és sziklamunka</vt:lpstr>
      <vt:lpstr>Síkalapozás</vt:lpstr>
      <vt:lpstr>Helyszíni beton és vasbeton mun</vt:lpstr>
      <vt:lpstr>Előregyártott épületszerkezeti </vt:lpstr>
      <vt:lpstr>Falazás és egyéb kőművesmunka</vt:lpstr>
      <vt:lpstr>Ácsmunka</vt:lpstr>
      <vt:lpstr>Vakolás és rabicolás</vt:lpstr>
      <vt:lpstr>Égéstermék-elvezető rendszerek</vt:lpstr>
      <vt:lpstr>Szárazépítés</vt:lpstr>
      <vt:lpstr>Tetőfedés</vt:lpstr>
      <vt:lpstr>Hideg- és melegburkolatok készí</vt:lpstr>
      <vt:lpstr>Bádogozás</vt:lpstr>
      <vt:lpstr>Fa- és műanyag szerkezet elhely</vt:lpstr>
      <vt:lpstr>Fém nyílászáró és épületlakatos</vt:lpstr>
      <vt:lpstr>Felületképzés</vt:lpstr>
      <vt:lpstr>Szigetelés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Ladep</dc:creator>
  <cp:lastModifiedBy>Bakos</cp:lastModifiedBy>
  <dcterms:created xsi:type="dcterms:W3CDTF">2017-09-26T08:34:45Z</dcterms:created>
  <dcterms:modified xsi:type="dcterms:W3CDTF">2017-09-28T10:04:04Z</dcterms:modified>
</cp:coreProperties>
</file>